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curt/Desktop/"/>
    </mc:Choice>
  </mc:AlternateContent>
  <xr:revisionPtr revIDLastSave="0" documentId="13_ncr:1_{558C977A-17D4-8F44-8550-C950A9C9D00B}" xr6:coauthVersionLast="36" xr6:coauthVersionMax="36" xr10:uidLastSave="{00000000-0000-0000-0000-000000000000}"/>
  <bookViews>
    <workbookView xWindow="1360" yWindow="460" windowWidth="27440" windowHeight="17540" tabRatio="500" xr2:uid="{00000000-000D-0000-FFFF-FFFF00000000}"/>
  </bookViews>
  <sheets>
    <sheet name="Butterworth Filter" sheetId="1" r:id="rId1"/>
  </sheets>
  <externalReferences>
    <externalReference r:id="rId2"/>
  </externalReferenc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5" i="1" s="1"/>
  <c r="C10" i="1"/>
  <c r="C9" i="1"/>
  <c r="A10" i="1"/>
  <c r="A1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E4" i="1" l="1"/>
  <c r="G2" i="1" s="1"/>
  <c r="G3" i="1" l="1"/>
  <c r="G4" i="1"/>
  <c r="E6" i="1"/>
  <c r="G6" i="1" s="1"/>
  <c r="G5" i="1" l="1"/>
  <c r="C11" i="1" l="1"/>
  <c r="C12" i="1" s="1"/>
  <c r="C13" i="1" l="1"/>
  <c r="C14" i="1" l="1"/>
  <c r="C15" i="1" l="1"/>
  <c r="C16" i="1" l="1"/>
  <c r="C17" i="1" l="1"/>
  <c r="C18" i="1" l="1"/>
  <c r="D18" i="1" l="1"/>
  <c r="D17" i="1" l="1"/>
  <c r="D16" i="1" l="1"/>
  <c r="E18" i="1"/>
  <c r="F18" i="1"/>
  <c r="D15" i="1" l="1"/>
  <c r="E17" i="1"/>
  <c r="F17" i="1"/>
  <c r="D14" i="1" l="1"/>
  <c r="E16" i="1"/>
  <c r="F16" i="1"/>
  <c r="D13" i="1" l="1"/>
  <c r="E15" i="1"/>
  <c r="F15" i="1"/>
  <c r="D12" i="1" l="1"/>
  <c r="E14" i="1"/>
  <c r="F14" i="1"/>
  <c r="D11" i="1" l="1"/>
  <c r="E13" i="1"/>
  <c r="F13" i="1"/>
  <c r="D10" i="1" l="1"/>
  <c r="E12" i="1"/>
  <c r="F12" i="1"/>
  <c r="D9" i="1" l="1"/>
  <c r="E11" i="1"/>
  <c r="F11" i="1"/>
  <c r="F10" i="1" l="1"/>
  <c r="E10" i="1"/>
</calcChain>
</file>

<file path=xl/sharedStrings.xml><?xml version="1.0" encoding="utf-8"?>
<sst xmlns="http://schemas.openxmlformats.org/spreadsheetml/2006/main" count="17" uniqueCount="17">
  <si>
    <t>A0</t>
  </si>
  <si>
    <t>Wc</t>
  </si>
  <si>
    <t>A1</t>
  </si>
  <si>
    <t>SAMPLING FREQUENCY:</t>
  </si>
  <si>
    <t>K1</t>
  </si>
  <si>
    <t>A2</t>
  </si>
  <si>
    <t>CUTOFF FREQUENCY:</t>
  </si>
  <si>
    <t>K2</t>
  </si>
  <si>
    <t>B1</t>
  </si>
  <si>
    <t>K3</t>
  </si>
  <si>
    <t>B2</t>
  </si>
  <si>
    <t>Time</t>
  </si>
  <si>
    <t>Raw Data</t>
  </si>
  <si>
    <t>SmoothData</t>
  </si>
  <si>
    <r>
      <t>Butterworth Filter Coefficients:</t>
    </r>
    <r>
      <rPr>
        <b/>
        <sz val="16"/>
        <color rgb="FF0000FF"/>
        <rFont val="Arial"/>
      </rPr>
      <t xml:space="preserve"> Vertical Jump Filtering</t>
    </r>
  </si>
  <si>
    <t>Velocity</t>
  </si>
  <si>
    <t>Acceleration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</si>
</sst>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indexed="10"/>
      <name val="Arial"/>
    </font>
    <font>
      <b/>
      <sz val="16"/>
      <color rgb="FF0000FF"/>
      <name val="Arial"/>
    </font>
    <font>
      <sz val="12"/>
      <color theme="1"/>
      <name val="Arial"/>
    </font>
    <font>
      <sz val="12"/>
      <name val="Arial"/>
    </font>
    <font>
      <b/>
      <sz val="12"/>
      <name val="Arial"/>
    </font>
    <font>
      <b/>
      <sz val="12"/>
      <color rgb="FF0000FF"/>
      <name val="Arial"/>
    </font>
    <font>
      <sz val="12"/>
      <color rgb="FFFF0000"/>
      <name val="Arial"/>
    </font>
    <font>
      <sz val="12"/>
      <color rgb="FF0000FF"/>
      <name val="Arial"/>
    </font>
    <font>
      <sz val="12"/>
      <color rgb="FF008000"/>
      <name val="Arial"/>
    </font>
    <font>
      <b/>
      <sz val="12"/>
      <color theme="1"/>
      <name val="Arial"/>
    </font>
    <font>
      <b/>
      <sz val="12"/>
      <color rgb="FFFF0000"/>
      <name val="Arial"/>
    </font>
    <font>
      <b/>
      <sz val="12"/>
      <color rgb="FF008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[1]Filter!$B$8</c:f>
              <c:strCache>
                <c:ptCount val="1"/>
                <c:pt idx="0">
                  <c:v>Raw Data</c:v>
                </c:pt>
              </c:strCache>
            </c:strRef>
          </c:tx>
          <c:spPr>
            <a:ln w="47625">
              <a:noFill/>
            </a:ln>
          </c:spPr>
          <c:xVal>
            <c:numRef>
              <c:f>[1]Filter!$A$9:$A$82</c:f>
              <c:numCache>
                <c:formatCode>General</c:formatCode>
                <c:ptCount val="74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4.6666666666666697E-2</c:v>
                </c:pt>
                <c:pt idx="4">
                  <c:v>6.1666666666666703E-2</c:v>
                </c:pt>
                <c:pt idx="5">
                  <c:v>7.6666666666666702E-2</c:v>
                </c:pt>
                <c:pt idx="6">
                  <c:v>9.1666666666666702E-2</c:v>
                </c:pt>
                <c:pt idx="7">
                  <c:v>0.10666666666666701</c:v>
                </c:pt>
                <c:pt idx="8">
                  <c:v>0.12166666666666701</c:v>
                </c:pt>
                <c:pt idx="9">
                  <c:v>0.13666666666666699</c:v>
                </c:pt>
                <c:pt idx="10">
                  <c:v>0.151666666666667</c:v>
                </c:pt>
                <c:pt idx="11">
                  <c:v>0.16666666666666699</c:v>
                </c:pt>
                <c:pt idx="12">
                  <c:v>0.181666666666667</c:v>
                </c:pt>
                <c:pt idx="13">
                  <c:v>0.19666666666666699</c:v>
                </c:pt>
                <c:pt idx="14">
                  <c:v>0.211666666666667</c:v>
                </c:pt>
                <c:pt idx="15">
                  <c:v>0.22666666666666699</c:v>
                </c:pt>
                <c:pt idx="16">
                  <c:v>0.241666666666667</c:v>
                </c:pt>
                <c:pt idx="17">
                  <c:v>0.25666666666666699</c:v>
                </c:pt>
                <c:pt idx="18">
                  <c:v>0.271666666666667</c:v>
                </c:pt>
                <c:pt idx="19">
                  <c:v>0.28666666666666701</c:v>
                </c:pt>
                <c:pt idx="20">
                  <c:v>0.30166666666666703</c:v>
                </c:pt>
                <c:pt idx="21">
                  <c:v>0.31666666666666698</c:v>
                </c:pt>
                <c:pt idx="22">
                  <c:v>0.331666666666667</c:v>
                </c:pt>
                <c:pt idx="23">
                  <c:v>0.34666666666666701</c:v>
                </c:pt>
                <c:pt idx="24">
                  <c:v>0.36166666666666702</c:v>
                </c:pt>
                <c:pt idx="25">
                  <c:v>0.37666666666666698</c:v>
                </c:pt>
                <c:pt idx="26">
                  <c:v>0.391666666666667</c:v>
                </c:pt>
                <c:pt idx="27">
                  <c:v>0.40666666666666701</c:v>
                </c:pt>
                <c:pt idx="28">
                  <c:v>0.42166666666666702</c:v>
                </c:pt>
                <c:pt idx="29">
                  <c:v>0.43666666666666698</c:v>
                </c:pt>
                <c:pt idx="30">
                  <c:v>0.45166666666666699</c:v>
                </c:pt>
                <c:pt idx="31">
                  <c:v>0.46666666666666701</c:v>
                </c:pt>
                <c:pt idx="32">
                  <c:v>0.48166666666666702</c:v>
                </c:pt>
                <c:pt idx="33">
                  <c:v>0.49666666666666698</c:v>
                </c:pt>
                <c:pt idx="34">
                  <c:v>0.51166666666666705</c:v>
                </c:pt>
                <c:pt idx="35">
                  <c:v>0.52666666666666695</c:v>
                </c:pt>
                <c:pt idx="36">
                  <c:v>0.54166666666666696</c:v>
                </c:pt>
                <c:pt idx="37">
                  <c:v>0.55666666666666698</c:v>
                </c:pt>
                <c:pt idx="38">
                  <c:v>0.57166666666666699</c:v>
                </c:pt>
                <c:pt idx="39">
                  <c:v>0.586666666666667</c:v>
                </c:pt>
                <c:pt idx="40">
                  <c:v>0.60166666666666702</c:v>
                </c:pt>
                <c:pt idx="41">
                  <c:v>0.61666666666666703</c:v>
                </c:pt>
                <c:pt idx="42">
                  <c:v>0.63166666666666704</c:v>
                </c:pt>
                <c:pt idx="43">
                  <c:v>0.64666666666666694</c:v>
                </c:pt>
                <c:pt idx="44">
                  <c:v>0.66166666666666696</c:v>
                </c:pt>
                <c:pt idx="45">
                  <c:v>0.67666666666666697</c:v>
                </c:pt>
                <c:pt idx="46">
                  <c:v>0.69166666666666698</c:v>
                </c:pt>
                <c:pt idx="47">
                  <c:v>0.706666666666667</c:v>
                </c:pt>
                <c:pt idx="48">
                  <c:v>0.72166666666666701</c:v>
                </c:pt>
                <c:pt idx="49">
                  <c:v>0.73666666666666702</c:v>
                </c:pt>
                <c:pt idx="50">
                  <c:v>0.75166666666666704</c:v>
                </c:pt>
                <c:pt idx="51">
                  <c:v>0.76666666666666705</c:v>
                </c:pt>
                <c:pt idx="52">
                  <c:v>0.78166666666666695</c:v>
                </c:pt>
                <c:pt idx="53">
                  <c:v>0.79666666666666697</c:v>
                </c:pt>
                <c:pt idx="54">
                  <c:v>0.81166666666666698</c:v>
                </c:pt>
                <c:pt idx="55">
                  <c:v>0.82666666666666699</c:v>
                </c:pt>
                <c:pt idx="56">
                  <c:v>0.84166666666666701</c:v>
                </c:pt>
                <c:pt idx="57">
                  <c:v>0.85666666666666702</c:v>
                </c:pt>
                <c:pt idx="58">
                  <c:v>0.87166666666666703</c:v>
                </c:pt>
                <c:pt idx="59">
                  <c:v>0.88666666666666705</c:v>
                </c:pt>
                <c:pt idx="60">
                  <c:v>0.90166666666666695</c:v>
                </c:pt>
                <c:pt idx="61">
                  <c:v>0.91666666666666696</c:v>
                </c:pt>
                <c:pt idx="62">
                  <c:v>0.93166666666666698</c:v>
                </c:pt>
                <c:pt idx="63">
                  <c:v>0.94666666666666699</c:v>
                </c:pt>
                <c:pt idx="64">
                  <c:v>0.961666666666667</c:v>
                </c:pt>
                <c:pt idx="65">
                  <c:v>0.97666666666666702</c:v>
                </c:pt>
                <c:pt idx="66">
                  <c:v>0.99166666666666703</c:v>
                </c:pt>
                <c:pt idx="67">
                  <c:v>1.0066666666666699</c:v>
                </c:pt>
                <c:pt idx="68">
                  <c:v>1.0216666666666701</c:v>
                </c:pt>
                <c:pt idx="69">
                  <c:v>1.03666666666667</c:v>
                </c:pt>
                <c:pt idx="70">
                  <c:v>1.0516666666666701</c:v>
                </c:pt>
                <c:pt idx="71">
                  <c:v>1.06666666666667</c:v>
                </c:pt>
                <c:pt idx="72">
                  <c:v>1.0816666666666701</c:v>
                </c:pt>
                <c:pt idx="73">
                  <c:v>1.09666666666667</c:v>
                </c:pt>
              </c:numCache>
            </c:numRef>
          </c:xVal>
          <c:yVal>
            <c:numRef>
              <c:f>[1]Filter!$B$9:$B$82</c:f>
              <c:numCache>
                <c:formatCode>General</c:formatCode>
                <c:ptCount val="74"/>
                <c:pt idx="0">
                  <c:v>0.81686620783300001</c:v>
                </c:pt>
                <c:pt idx="1">
                  <c:v>0.81686620783300001</c:v>
                </c:pt>
                <c:pt idx="2">
                  <c:v>0.83309834651100001</c:v>
                </c:pt>
                <c:pt idx="3">
                  <c:v>0.36835261035400002</c:v>
                </c:pt>
                <c:pt idx="4">
                  <c:v>0.38458474903099998</c:v>
                </c:pt>
                <c:pt idx="5">
                  <c:v>0.84933048518800003</c:v>
                </c:pt>
                <c:pt idx="6">
                  <c:v>0.38458474903099998</c:v>
                </c:pt>
                <c:pt idx="7">
                  <c:v>5.7703824686700003E-2</c:v>
                </c:pt>
                <c:pt idx="8">
                  <c:v>5.7703824686700003E-2</c:v>
                </c:pt>
                <c:pt idx="9">
                  <c:v>9.0168102041600001E-2</c:v>
                </c:pt>
                <c:pt idx="10">
                  <c:v>-0.81223481178099999</c:v>
                </c:pt>
                <c:pt idx="11">
                  <c:v>-1.4497645217899999</c:v>
                </c:pt>
                <c:pt idx="12">
                  <c:v>-2.49108786634</c:v>
                </c:pt>
                <c:pt idx="13">
                  <c:v>-3.1448497150299999</c:v>
                </c:pt>
                <c:pt idx="14">
                  <c:v>-4.0270035061599998</c:v>
                </c:pt>
                <c:pt idx="15">
                  <c:v>-5.1923920940099997</c:v>
                </c:pt>
                <c:pt idx="16">
                  <c:v>-6.3159576787300002</c:v>
                </c:pt>
                <c:pt idx="17">
                  <c:v>-7.8803837950900002</c:v>
                </c:pt>
                <c:pt idx="18">
                  <c:v>-9.2506390428799996</c:v>
                </c:pt>
                <c:pt idx="19">
                  <c:v>-10.507393030799999</c:v>
                </c:pt>
                <c:pt idx="20">
                  <c:v>-11.851629942100001</c:v>
                </c:pt>
                <c:pt idx="21">
                  <c:v>-13.3363933278</c:v>
                </c:pt>
                <c:pt idx="22">
                  <c:v>-15.417224603899999</c:v>
                </c:pt>
                <c:pt idx="23">
                  <c:v>-17.2381904535</c:v>
                </c:pt>
                <c:pt idx="24">
                  <c:v>-18.9297874576</c:v>
                </c:pt>
                <c:pt idx="25">
                  <c:v>-20.652083548699999</c:v>
                </c:pt>
                <c:pt idx="26">
                  <c:v>-22.606616004300001</c:v>
                </c:pt>
                <c:pt idx="27">
                  <c:v>-24.6664859903</c:v>
                </c:pt>
                <c:pt idx="28">
                  <c:v>-25.922858387000002</c:v>
                </c:pt>
                <c:pt idx="29">
                  <c:v>-27.059717592799998</c:v>
                </c:pt>
                <c:pt idx="30">
                  <c:v>-29.010419276</c:v>
                </c:pt>
                <c:pt idx="31">
                  <c:v>-30.264727044099999</c:v>
                </c:pt>
                <c:pt idx="32">
                  <c:v>-30.620190297499999</c:v>
                </c:pt>
                <c:pt idx="33">
                  <c:v>-30.615943267599999</c:v>
                </c:pt>
                <c:pt idx="34">
                  <c:v>-29.745939805500001</c:v>
                </c:pt>
                <c:pt idx="35">
                  <c:v>-28.832680471900002</c:v>
                </c:pt>
                <c:pt idx="36">
                  <c:v>-28.041053811400001</c:v>
                </c:pt>
                <c:pt idx="37">
                  <c:v>-26.106190507600001</c:v>
                </c:pt>
                <c:pt idx="38">
                  <c:v>-24.3134419055</c:v>
                </c:pt>
                <c:pt idx="39">
                  <c:v>-21.296960376299999</c:v>
                </c:pt>
                <c:pt idx="40">
                  <c:v>-18.685422531899999</c:v>
                </c:pt>
                <c:pt idx="41">
                  <c:v>-15.515148121499999</c:v>
                </c:pt>
                <c:pt idx="42">
                  <c:v>-12.3411992253</c:v>
                </c:pt>
                <c:pt idx="43">
                  <c:v>-7.69389664807</c:v>
                </c:pt>
                <c:pt idx="44">
                  <c:v>-2.8312309775200002</c:v>
                </c:pt>
                <c:pt idx="45">
                  <c:v>2.5927575705599999</c:v>
                </c:pt>
                <c:pt idx="46">
                  <c:v>8.1965055173299994</c:v>
                </c:pt>
                <c:pt idx="47">
                  <c:v>14.1158146425</c:v>
                </c:pt>
                <c:pt idx="48">
                  <c:v>18.419951209699999</c:v>
                </c:pt>
                <c:pt idx="49">
                  <c:v>21.836621364999999</c:v>
                </c:pt>
                <c:pt idx="50">
                  <c:v>26.110204526</c:v>
                </c:pt>
                <c:pt idx="51">
                  <c:v>29.190735136499999</c:v>
                </c:pt>
                <c:pt idx="52">
                  <c:v>31.825238153800001</c:v>
                </c:pt>
                <c:pt idx="53">
                  <c:v>33.883790981099999</c:v>
                </c:pt>
                <c:pt idx="54">
                  <c:v>35.907428921399998</c:v>
                </c:pt>
                <c:pt idx="55">
                  <c:v>37.544931476199999</c:v>
                </c:pt>
                <c:pt idx="56">
                  <c:v>39.489656306000001</c:v>
                </c:pt>
                <c:pt idx="57">
                  <c:v>40.102885449699997</c:v>
                </c:pt>
                <c:pt idx="58">
                  <c:v>40.567631185899998</c:v>
                </c:pt>
                <c:pt idx="59">
                  <c:v>40.567631185899998</c:v>
                </c:pt>
                <c:pt idx="60">
                  <c:v>40.102885449699997</c:v>
                </c:pt>
                <c:pt idx="61">
                  <c:v>39.189626116100001</c:v>
                </c:pt>
                <c:pt idx="62">
                  <c:v>37.771421549999999</c:v>
                </c:pt>
                <c:pt idx="63">
                  <c:v>36.034071278500001</c:v>
                </c:pt>
                <c:pt idx="64">
                  <c:v>33.715047259099997</c:v>
                </c:pt>
                <c:pt idx="65">
                  <c:v>31.496719112800001</c:v>
                </c:pt>
                <c:pt idx="66">
                  <c:v>28.096861151999999</c:v>
                </c:pt>
                <c:pt idx="67">
                  <c:v>25.411454630000001</c:v>
                </c:pt>
                <c:pt idx="68">
                  <c:v>21.276193912299998</c:v>
                </c:pt>
                <c:pt idx="69">
                  <c:v>17.160652569100002</c:v>
                </c:pt>
                <c:pt idx="70">
                  <c:v>13.2507274186</c:v>
                </c:pt>
                <c:pt idx="71">
                  <c:v>7.9284460343700003</c:v>
                </c:pt>
                <c:pt idx="72">
                  <c:v>1.7324413566300001</c:v>
                </c:pt>
                <c:pt idx="73">
                  <c:v>-3.7767032388800001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B6-2344-B76B-283F005C9370}"/>
            </c:ext>
          </c:extLst>
        </c:ser>
        <c:ser>
          <c:idx val="1"/>
          <c:order val="1"/>
          <c:tx>
            <c:strRef>
              <c:f>[1]Filter!$D$9</c:f>
              <c:strCache>
                <c:ptCount val="1"/>
                <c:pt idx="0">
                  <c:v>0.799428817</c:v>
                </c:pt>
              </c:strCache>
            </c:strRef>
          </c:tx>
          <c:spPr>
            <a:ln w="47625">
              <a:noFill/>
            </a:ln>
          </c:spPr>
          <c:xVal>
            <c:numRef>
              <c:f>[1]Filter!$A$9:$A$82</c:f>
              <c:numCache>
                <c:formatCode>General</c:formatCode>
                <c:ptCount val="74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4.6666666666666697E-2</c:v>
                </c:pt>
                <c:pt idx="4">
                  <c:v>6.1666666666666703E-2</c:v>
                </c:pt>
                <c:pt idx="5">
                  <c:v>7.6666666666666702E-2</c:v>
                </c:pt>
                <c:pt idx="6">
                  <c:v>9.1666666666666702E-2</c:v>
                </c:pt>
                <c:pt idx="7">
                  <c:v>0.10666666666666701</c:v>
                </c:pt>
                <c:pt idx="8">
                  <c:v>0.12166666666666701</c:v>
                </c:pt>
                <c:pt idx="9">
                  <c:v>0.13666666666666699</c:v>
                </c:pt>
                <c:pt idx="10">
                  <c:v>0.151666666666667</c:v>
                </c:pt>
                <c:pt idx="11">
                  <c:v>0.16666666666666699</c:v>
                </c:pt>
                <c:pt idx="12">
                  <c:v>0.181666666666667</c:v>
                </c:pt>
                <c:pt idx="13">
                  <c:v>0.19666666666666699</c:v>
                </c:pt>
                <c:pt idx="14">
                  <c:v>0.211666666666667</c:v>
                </c:pt>
                <c:pt idx="15">
                  <c:v>0.22666666666666699</c:v>
                </c:pt>
                <c:pt idx="16">
                  <c:v>0.241666666666667</c:v>
                </c:pt>
                <c:pt idx="17">
                  <c:v>0.25666666666666699</c:v>
                </c:pt>
                <c:pt idx="18">
                  <c:v>0.271666666666667</c:v>
                </c:pt>
                <c:pt idx="19">
                  <c:v>0.28666666666666701</c:v>
                </c:pt>
                <c:pt idx="20">
                  <c:v>0.30166666666666703</c:v>
                </c:pt>
                <c:pt idx="21">
                  <c:v>0.31666666666666698</c:v>
                </c:pt>
                <c:pt idx="22">
                  <c:v>0.331666666666667</c:v>
                </c:pt>
                <c:pt idx="23">
                  <c:v>0.34666666666666701</c:v>
                </c:pt>
                <c:pt idx="24">
                  <c:v>0.36166666666666702</c:v>
                </c:pt>
                <c:pt idx="25">
                  <c:v>0.37666666666666698</c:v>
                </c:pt>
                <c:pt idx="26">
                  <c:v>0.391666666666667</c:v>
                </c:pt>
                <c:pt idx="27">
                  <c:v>0.40666666666666701</c:v>
                </c:pt>
                <c:pt idx="28">
                  <c:v>0.42166666666666702</c:v>
                </c:pt>
                <c:pt idx="29">
                  <c:v>0.43666666666666698</c:v>
                </c:pt>
                <c:pt idx="30">
                  <c:v>0.45166666666666699</c:v>
                </c:pt>
                <c:pt idx="31">
                  <c:v>0.46666666666666701</c:v>
                </c:pt>
                <c:pt idx="32">
                  <c:v>0.48166666666666702</c:v>
                </c:pt>
                <c:pt idx="33">
                  <c:v>0.49666666666666698</c:v>
                </c:pt>
                <c:pt idx="34">
                  <c:v>0.51166666666666705</c:v>
                </c:pt>
                <c:pt idx="35">
                  <c:v>0.52666666666666695</c:v>
                </c:pt>
                <c:pt idx="36">
                  <c:v>0.54166666666666696</c:v>
                </c:pt>
                <c:pt idx="37">
                  <c:v>0.55666666666666698</c:v>
                </c:pt>
                <c:pt idx="38">
                  <c:v>0.57166666666666699</c:v>
                </c:pt>
                <c:pt idx="39">
                  <c:v>0.586666666666667</c:v>
                </c:pt>
                <c:pt idx="40">
                  <c:v>0.60166666666666702</c:v>
                </c:pt>
                <c:pt idx="41">
                  <c:v>0.61666666666666703</c:v>
                </c:pt>
                <c:pt idx="42">
                  <c:v>0.63166666666666704</c:v>
                </c:pt>
                <c:pt idx="43">
                  <c:v>0.64666666666666694</c:v>
                </c:pt>
                <c:pt idx="44">
                  <c:v>0.66166666666666696</c:v>
                </c:pt>
                <c:pt idx="45">
                  <c:v>0.67666666666666697</c:v>
                </c:pt>
                <c:pt idx="46">
                  <c:v>0.69166666666666698</c:v>
                </c:pt>
                <c:pt idx="47">
                  <c:v>0.706666666666667</c:v>
                </c:pt>
                <c:pt idx="48">
                  <c:v>0.72166666666666701</c:v>
                </c:pt>
                <c:pt idx="49">
                  <c:v>0.73666666666666702</c:v>
                </c:pt>
                <c:pt idx="50">
                  <c:v>0.75166666666666704</c:v>
                </c:pt>
                <c:pt idx="51">
                  <c:v>0.76666666666666705</c:v>
                </c:pt>
                <c:pt idx="52">
                  <c:v>0.78166666666666695</c:v>
                </c:pt>
                <c:pt idx="53">
                  <c:v>0.79666666666666697</c:v>
                </c:pt>
                <c:pt idx="54">
                  <c:v>0.81166666666666698</c:v>
                </c:pt>
                <c:pt idx="55">
                  <c:v>0.82666666666666699</c:v>
                </c:pt>
                <c:pt idx="56">
                  <c:v>0.84166666666666701</c:v>
                </c:pt>
                <c:pt idx="57">
                  <c:v>0.85666666666666702</c:v>
                </c:pt>
                <c:pt idx="58">
                  <c:v>0.87166666666666703</c:v>
                </c:pt>
                <c:pt idx="59">
                  <c:v>0.88666666666666705</c:v>
                </c:pt>
                <c:pt idx="60">
                  <c:v>0.90166666666666695</c:v>
                </c:pt>
                <c:pt idx="61">
                  <c:v>0.91666666666666696</c:v>
                </c:pt>
                <c:pt idx="62">
                  <c:v>0.93166666666666698</c:v>
                </c:pt>
                <c:pt idx="63">
                  <c:v>0.94666666666666699</c:v>
                </c:pt>
                <c:pt idx="64">
                  <c:v>0.961666666666667</c:v>
                </c:pt>
                <c:pt idx="65">
                  <c:v>0.97666666666666702</c:v>
                </c:pt>
                <c:pt idx="66">
                  <c:v>0.99166666666666703</c:v>
                </c:pt>
                <c:pt idx="67">
                  <c:v>1.0066666666666699</c:v>
                </c:pt>
                <c:pt idx="68">
                  <c:v>1.0216666666666701</c:v>
                </c:pt>
                <c:pt idx="69">
                  <c:v>1.03666666666667</c:v>
                </c:pt>
                <c:pt idx="70">
                  <c:v>1.0516666666666701</c:v>
                </c:pt>
                <c:pt idx="71">
                  <c:v>1.06666666666667</c:v>
                </c:pt>
                <c:pt idx="72">
                  <c:v>1.0816666666666701</c:v>
                </c:pt>
                <c:pt idx="73">
                  <c:v>1.09666666666667</c:v>
                </c:pt>
              </c:numCache>
            </c:numRef>
          </c:xVal>
          <c:yVal>
            <c:numRef>
              <c:f>[1]Filter!$D$10:$D$82</c:f>
              <c:numCache>
                <c:formatCode>General</c:formatCode>
                <c:ptCount val="73"/>
                <c:pt idx="0">
                  <c:v>0.77469159885603101</c:v>
                </c:pt>
                <c:pt idx="1">
                  <c:v>0.74028759008158196</c:v>
                </c:pt>
                <c:pt idx="2">
                  <c:v>0.6974982102163827</c:v>
                </c:pt>
                <c:pt idx="3">
                  <c:v>0.64398479194011971</c:v>
                </c:pt>
                <c:pt idx="4">
                  <c:v>0.56733885422035413</c:v>
                </c:pt>
                <c:pt idx="5">
                  <c:v>0.4476972545374287</c:v>
                </c:pt>
                <c:pt idx="6">
                  <c:v>0.26461381700093017</c:v>
                </c:pt>
                <c:pt idx="7">
                  <c:v>-3.5592224155072683E-3</c:v>
                </c:pt>
                <c:pt idx="8">
                  <c:v>-0.38062552712181486</c:v>
                </c:pt>
                <c:pt idx="9">
                  <c:v>-0.88416567941758228</c:v>
                </c:pt>
                <c:pt idx="10">
                  <c:v>-1.517772279484344</c:v>
                </c:pt>
                <c:pt idx="11">
                  <c:v>-2.2744710582986798</c:v>
                </c:pt>
                <c:pt idx="12">
                  <c:v>-3.1459786408336297</c:v>
                </c:pt>
                <c:pt idx="13">
                  <c:v>-4.1277079522132798</c:v>
                </c:pt>
                <c:pt idx="14">
                  <c:v>-5.2166564621470224</c:v>
                </c:pt>
                <c:pt idx="15">
                  <c:v>-6.4072987199073932</c:v>
                </c:pt>
                <c:pt idx="16">
                  <c:v>-7.6909564299059072</c:v>
                </c:pt>
                <c:pt idx="17">
                  <c:v>-9.059832252889116</c:v>
                </c:pt>
                <c:pt idx="18">
                  <c:v>-10.512668991356573</c:v>
                </c:pt>
                <c:pt idx="19">
                  <c:v>-12.05510484182868</c:v>
                </c:pt>
                <c:pt idx="20">
                  <c:v>-13.69169930991065</c:v>
                </c:pt>
                <c:pt idx="21">
                  <c:v>-15.416271281208896</c:v>
                </c:pt>
                <c:pt idx="22">
                  <c:v>-17.209954020892351</c:v>
                </c:pt>
                <c:pt idx="23">
                  <c:v>-19.046827024164774</c:v>
                </c:pt>
                <c:pt idx="24">
                  <c:v>-20.897079182783195</c:v>
                </c:pt>
                <c:pt idx="25">
                  <c:v>-22.723575269085778</c:v>
                </c:pt>
                <c:pt idx="26">
                  <c:v>-24.479658521821072</c:v>
                </c:pt>
                <c:pt idx="27">
                  <c:v>-26.113275029533682</c:v>
                </c:pt>
                <c:pt idx="28">
                  <c:v>-27.568622773443497</c:v>
                </c:pt>
                <c:pt idx="29">
                  <c:v>-28.779829418641409</c:v>
                </c:pt>
                <c:pt idx="30">
                  <c:v>-29.671839566588744</c:v>
                </c:pt>
                <c:pt idx="31">
                  <c:v>-30.178163997254394</c:v>
                </c:pt>
                <c:pt idx="32">
                  <c:v>-30.258806407606052</c:v>
                </c:pt>
                <c:pt idx="33">
                  <c:v>-29.902134896504812</c:v>
                </c:pt>
                <c:pt idx="34">
                  <c:v>-29.112160989072059</c:v>
                </c:pt>
                <c:pt idx="35">
                  <c:v>-27.892738870456245</c:v>
                </c:pt>
                <c:pt idx="36">
                  <c:v>-26.241263189569764</c:v>
                </c:pt>
                <c:pt idx="37">
                  <c:v>-24.151813126653803</c:v>
                </c:pt>
                <c:pt idx="38">
                  <c:v>-21.617725113406969</c:v>
                </c:pt>
                <c:pt idx="39">
                  <c:v>-18.629513534759262</c:v>
                </c:pt>
                <c:pt idx="40">
                  <c:v>-15.174005824020881</c:v>
                </c:pt>
                <c:pt idx="41">
                  <c:v>-11.245306621540513</c:v>
                </c:pt>
                <c:pt idx="42">
                  <c:v>-6.8686312140913008</c:v>
                </c:pt>
                <c:pt idx="43">
                  <c:v>-2.1213754584047049</c:v>
                </c:pt>
                <c:pt idx="44">
                  <c:v>2.8634956301147874</c:v>
                </c:pt>
                <c:pt idx="45">
                  <c:v>7.9119285475225265</c:v>
                </c:pt>
                <c:pt idx="46">
                  <c:v>12.837386610829071</c:v>
                </c:pt>
                <c:pt idx="47">
                  <c:v>17.479274215832142</c:v>
                </c:pt>
                <c:pt idx="48">
                  <c:v>21.730913844053241</c:v>
                </c:pt>
                <c:pt idx="49">
                  <c:v>25.537941935345053</c:v>
                </c:pt>
                <c:pt idx="50">
                  <c:v>28.881949799232757</c:v>
                </c:pt>
                <c:pt idx="51">
                  <c:v>31.77098020524727</c:v>
                </c:pt>
                <c:pt idx="52">
                  <c:v>34.230969545170062</c:v>
                </c:pt>
                <c:pt idx="53">
                  <c:v>36.289428473125909</c:v>
                </c:pt>
                <c:pt idx="54">
                  <c:v>37.958661290716122</c:v>
                </c:pt>
                <c:pt idx="55">
                  <c:v>39.229151927114685</c:v>
                </c:pt>
                <c:pt idx="56">
                  <c:v>40.077087312451781</c:v>
                </c:pt>
                <c:pt idx="57">
                  <c:v>40.477435323920972</c:v>
                </c:pt>
                <c:pt idx="58">
                  <c:v>40.410816487404375</c:v>
                </c:pt>
                <c:pt idx="59">
                  <c:v>39.865541353587638</c:v>
                </c:pt>
                <c:pt idx="60">
                  <c:v>38.841329176680205</c:v>
                </c:pt>
                <c:pt idx="61">
                  <c:v>37.355070256752711</c:v>
                </c:pt>
                <c:pt idx="62">
                  <c:v>35.447332061366566</c:v>
                </c:pt>
                <c:pt idx="63">
                  <c:v>33.189110273422088</c:v>
                </c:pt>
                <c:pt idx="64">
                  <c:v>30.688108505487136</c:v>
                </c:pt>
                <c:pt idx="65">
                  <c:v>28.091832195419716</c:v>
                </c:pt>
                <c:pt idx="66">
                  <c:v>25.579919768089205</c:v>
                </c:pt>
                <c:pt idx="67">
                  <c:v>23.336600200928032</c:v>
                </c:pt>
                <c:pt idx="68">
                  <c:v>21.490675654340617</c:v>
                </c:pt>
                <c:pt idx="69">
                  <c:v>20.009669289973829</c:v>
                </c:pt>
                <c:pt idx="70">
                  <c:v>18.547998934033501</c:v>
                </c:pt>
                <c:pt idx="71">
                  <c:v>16.251904204846078</c:v>
                </c:pt>
                <c:pt idx="72">
                  <c:v>11.535451374050687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B6-2344-B76B-283F005C9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5314344"/>
        <c:axId val="2062235480"/>
      </c:scatterChart>
      <c:valAx>
        <c:axId val="2055314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2235480"/>
        <c:crosses val="autoZero"/>
        <c:crossBetween val="midCat"/>
      </c:valAx>
      <c:valAx>
        <c:axId val="2062235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5314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[1]Filter!$E$8</c:f>
              <c:strCache>
                <c:ptCount val="1"/>
                <c:pt idx="0">
                  <c:v>Vel</c:v>
                </c:pt>
              </c:strCache>
            </c:strRef>
          </c:tx>
          <c:spPr>
            <a:ln w="47625">
              <a:noFill/>
            </a:ln>
          </c:spPr>
          <c:xVal>
            <c:numRef>
              <c:f>[1]Filter!$A$9:$A$80</c:f>
              <c:numCache>
                <c:formatCode>General</c:formatCode>
                <c:ptCount val="72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4.6666666666666697E-2</c:v>
                </c:pt>
                <c:pt idx="4">
                  <c:v>6.1666666666666703E-2</c:v>
                </c:pt>
                <c:pt idx="5">
                  <c:v>7.6666666666666702E-2</c:v>
                </c:pt>
                <c:pt idx="6">
                  <c:v>9.1666666666666702E-2</c:v>
                </c:pt>
                <c:pt idx="7">
                  <c:v>0.10666666666666701</c:v>
                </c:pt>
                <c:pt idx="8">
                  <c:v>0.12166666666666701</c:v>
                </c:pt>
                <c:pt idx="9">
                  <c:v>0.13666666666666699</c:v>
                </c:pt>
                <c:pt idx="10">
                  <c:v>0.151666666666667</c:v>
                </c:pt>
                <c:pt idx="11">
                  <c:v>0.16666666666666699</c:v>
                </c:pt>
                <c:pt idx="12">
                  <c:v>0.181666666666667</c:v>
                </c:pt>
                <c:pt idx="13">
                  <c:v>0.19666666666666699</c:v>
                </c:pt>
                <c:pt idx="14">
                  <c:v>0.211666666666667</c:v>
                </c:pt>
                <c:pt idx="15">
                  <c:v>0.22666666666666699</c:v>
                </c:pt>
                <c:pt idx="16">
                  <c:v>0.241666666666667</c:v>
                </c:pt>
                <c:pt idx="17">
                  <c:v>0.25666666666666699</c:v>
                </c:pt>
                <c:pt idx="18">
                  <c:v>0.271666666666667</c:v>
                </c:pt>
                <c:pt idx="19">
                  <c:v>0.28666666666666701</c:v>
                </c:pt>
                <c:pt idx="20">
                  <c:v>0.30166666666666703</c:v>
                </c:pt>
                <c:pt idx="21">
                  <c:v>0.31666666666666698</c:v>
                </c:pt>
                <c:pt idx="22">
                  <c:v>0.331666666666667</c:v>
                </c:pt>
                <c:pt idx="23">
                  <c:v>0.34666666666666701</c:v>
                </c:pt>
                <c:pt idx="24">
                  <c:v>0.36166666666666702</c:v>
                </c:pt>
                <c:pt idx="25">
                  <c:v>0.37666666666666698</c:v>
                </c:pt>
                <c:pt idx="26">
                  <c:v>0.391666666666667</c:v>
                </c:pt>
                <c:pt idx="27">
                  <c:v>0.40666666666666701</c:v>
                </c:pt>
                <c:pt idx="28">
                  <c:v>0.42166666666666702</c:v>
                </c:pt>
                <c:pt idx="29">
                  <c:v>0.43666666666666698</c:v>
                </c:pt>
                <c:pt idx="30">
                  <c:v>0.45166666666666699</c:v>
                </c:pt>
                <c:pt idx="31">
                  <c:v>0.46666666666666701</c:v>
                </c:pt>
                <c:pt idx="32">
                  <c:v>0.48166666666666702</c:v>
                </c:pt>
                <c:pt idx="33">
                  <c:v>0.49666666666666698</c:v>
                </c:pt>
                <c:pt idx="34">
                  <c:v>0.51166666666666705</c:v>
                </c:pt>
                <c:pt idx="35">
                  <c:v>0.52666666666666695</c:v>
                </c:pt>
                <c:pt idx="36">
                  <c:v>0.54166666666666696</c:v>
                </c:pt>
                <c:pt idx="37">
                  <c:v>0.55666666666666698</c:v>
                </c:pt>
                <c:pt idx="38">
                  <c:v>0.57166666666666699</c:v>
                </c:pt>
                <c:pt idx="39">
                  <c:v>0.586666666666667</c:v>
                </c:pt>
                <c:pt idx="40">
                  <c:v>0.60166666666666702</c:v>
                </c:pt>
                <c:pt idx="41">
                  <c:v>0.61666666666666703</c:v>
                </c:pt>
                <c:pt idx="42">
                  <c:v>0.63166666666666704</c:v>
                </c:pt>
                <c:pt idx="43">
                  <c:v>0.64666666666666694</c:v>
                </c:pt>
                <c:pt idx="44">
                  <c:v>0.66166666666666696</c:v>
                </c:pt>
                <c:pt idx="45">
                  <c:v>0.67666666666666697</c:v>
                </c:pt>
                <c:pt idx="46">
                  <c:v>0.69166666666666698</c:v>
                </c:pt>
                <c:pt idx="47">
                  <c:v>0.706666666666667</c:v>
                </c:pt>
                <c:pt idx="48">
                  <c:v>0.72166666666666701</c:v>
                </c:pt>
                <c:pt idx="49">
                  <c:v>0.73666666666666702</c:v>
                </c:pt>
                <c:pt idx="50">
                  <c:v>0.75166666666666704</c:v>
                </c:pt>
                <c:pt idx="51">
                  <c:v>0.76666666666666705</c:v>
                </c:pt>
                <c:pt idx="52">
                  <c:v>0.78166666666666695</c:v>
                </c:pt>
                <c:pt idx="53">
                  <c:v>0.79666666666666697</c:v>
                </c:pt>
                <c:pt idx="54">
                  <c:v>0.81166666666666698</c:v>
                </c:pt>
                <c:pt idx="55">
                  <c:v>0.82666666666666699</c:v>
                </c:pt>
                <c:pt idx="56">
                  <c:v>0.84166666666666701</c:v>
                </c:pt>
                <c:pt idx="57">
                  <c:v>0.85666666666666702</c:v>
                </c:pt>
                <c:pt idx="58">
                  <c:v>0.87166666666666703</c:v>
                </c:pt>
                <c:pt idx="59">
                  <c:v>0.88666666666666705</c:v>
                </c:pt>
                <c:pt idx="60">
                  <c:v>0.90166666666666695</c:v>
                </c:pt>
                <c:pt idx="61">
                  <c:v>0.91666666666666696</c:v>
                </c:pt>
                <c:pt idx="62">
                  <c:v>0.93166666666666698</c:v>
                </c:pt>
                <c:pt idx="63">
                  <c:v>0.94666666666666699</c:v>
                </c:pt>
                <c:pt idx="64">
                  <c:v>0.961666666666667</c:v>
                </c:pt>
                <c:pt idx="65">
                  <c:v>0.97666666666666702</c:v>
                </c:pt>
                <c:pt idx="66">
                  <c:v>0.99166666666666703</c:v>
                </c:pt>
                <c:pt idx="67">
                  <c:v>1.0066666666666699</c:v>
                </c:pt>
                <c:pt idx="68">
                  <c:v>1.0216666666666701</c:v>
                </c:pt>
                <c:pt idx="69">
                  <c:v>1.03666666666667</c:v>
                </c:pt>
                <c:pt idx="70">
                  <c:v>1.0516666666666701</c:v>
                </c:pt>
                <c:pt idx="71">
                  <c:v>1.06666666666667</c:v>
                </c:pt>
              </c:numCache>
            </c:numRef>
          </c:xVal>
          <c:yVal>
            <c:numRef>
              <c:f>[1]Filter!$E$9:$E$80</c:f>
              <c:numCache>
                <c:formatCode>General</c:formatCode>
                <c:ptCount val="72"/>
                <c:pt idx="1">
                  <c:v>-1.4785306775542655</c:v>
                </c:pt>
                <c:pt idx="2">
                  <c:v>-1.9298347159912077</c:v>
                </c:pt>
                <c:pt idx="3">
                  <c:v>-2.4075699535365565</c:v>
                </c:pt>
                <c:pt idx="4">
                  <c:v>-3.2539838999007142</c:v>
                </c:pt>
                <c:pt idx="5">
                  <c:v>-4.9071884350672752</c:v>
                </c:pt>
                <c:pt idx="6">
                  <c:v>-7.568125930485599</c:v>
                </c:pt>
                <c:pt idx="7">
                  <c:v>-11.281411923823399</c:v>
                </c:pt>
                <c:pt idx="8">
                  <c:v>-16.130983603068628</c:v>
                </c:pt>
                <c:pt idx="9">
                  <c:v>-22.015161425051875</c:v>
                </c:pt>
                <c:pt idx="10">
                  <c:v>-28.428668809063229</c:v>
                </c:pt>
                <c:pt idx="11">
                  <c:v>-34.757634472027434</c:v>
                </c:pt>
                <c:pt idx="12">
                  <c:v>-40.705159033732137</c:v>
                </c:pt>
                <c:pt idx="13">
                  <c:v>-46.330922347864998</c:v>
                </c:pt>
                <c:pt idx="14">
                  <c:v>-51.766945532834818</c:v>
                </c:pt>
                <c:pt idx="15">
                  <c:v>-56.989769192352831</c:v>
                </c:pt>
                <c:pt idx="16">
                  <c:v>-61.857499193972117</c:v>
                </c:pt>
                <c:pt idx="17">
                  <c:v>-66.313338324543068</c:v>
                </c:pt>
                <c:pt idx="18">
                  <c:v>-70.542814036266648</c:v>
                </c:pt>
                <c:pt idx="19">
                  <c:v>-74.881814723489086</c:v>
                </c:pt>
                <c:pt idx="20">
                  <c:v>-79.475757963851905</c:v>
                </c:pt>
                <c:pt idx="21">
                  <c:v>-84.02916098450541</c:v>
                </c:pt>
                <c:pt idx="22">
                  <c:v>-87.956367774542514</c:v>
                </c:pt>
                <c:pt idx="23">
                  <c:v>-90.763893573896937</c:v>
                </c:pt>
                <c:pt idx="24">
                  <c:v>-92.178129047271099</c:v>
                </c:pt>
                <c:pt idx="25">
                  <c:v>-91.918706123025103</c:v>
                </c:pt>
                <c:pt idx="26">
                  <c:v>-89.564483475946943</c:v>
                </c:pt>
                <c:pt idx="27">
                  <c:v>-84.742494011197593</c:v>
                </c:pt>
                <c:pt idx="28">
                  <c:v>-77.224106290560627</c:v>
                </c:pt>
                <c:pt idx="29">
                  <c:v>-66.663859727693179</c:v>
                </c:pt>
                <c:pt idx="30">
                  <c:v>-52.580419828631172</c:v>
                </c:pt>
                <c:pt idx="31">
                  <c:v>-34.958364465324628</c:v>
                </c:pt>
                <c:pt idx="32">
                  <c:v>-14.674171025432692</c:v>
                </c:pt>
                <c:pt idx="33">
                  <c:v>6.9007275187395578</c:v>
                </c:pt>
                <c:pt idx="34">
                  <c:v>28.666135463349818</c:v>
                </c:pt>
                <c:pt idx="35">
                  <c:v>50.234900651214161</c:v>
                </c:pt>
                <c:pt idx="36">
                  <c:v>71.772444987557364</c:v>
                </c:pt>
                <c:pt idx="37">
                  <c:v>93.523143595061057</c:v>
                </c:pt>
                <c:pt idx="38">
                  <c:v>115.58845190406987</c:v>
                </c:pt>
                <c:pt idx="39">
                  <c:v>138.05748979736353</c:v>
                </c:pt>
                <c:pt idx="40">
                  <c:v>161.0929822346522</c:v>
                </c:pt>
                <c:pt idx="41">
                  <c:v>184.60517283046872</c:v>
                </c:pt>
                <c:pt idx="42">
                  <c:v>207.63436524823948</c:v>
                </c:pt>
                <c:pt idx="43">
                  <c:v>228.09827907839519</c:v>
                </c:pt>
                <c:pt idx="44">
                  <c:v>243.30317110515222</c:v>
                </c:pt>
                <c:pt idx="45">
                  <c:v>250.83260014818077</c:v>
                </c:pt>
                <c:pt idx="46">
                  <c:v>249.3472745178571</c:v>
                </c:pt>
                <c:pt idx="47">
                  <c:v>239.18364170774038</c:v>
                </c:pt>
                <c:pt idx="48">
                  <c:v>222.33818083060424</c:v>
                </c:pt>
                <c:pt idx="49">
                  <c:v>201.46669298782277</c:v>
                </c:pt>
                <c:pt idx="50">
                  <c:v>178.7758988794879</c:v>
                </c:pt>
                <c:pt idx="51">
                  <c:v>155.82595674755541</c:v>
                </c:pt>
                <c:pt idx="52">
                  <c:v>133.72549364843263</c:v>
                </c:pt>
                <c:pt idx="53">
                  <c:v>112.96120669696599</c:v>
                </c:pt>
                <c:pt idx="54">
                  <c:v>93.192293638651506</c:v>
                </c:pt>
                <c:pt idx="55">
                  <c:v>73.493086349719405</c:v>
                </c:pt>
                <c:pt idx="56">
                  <c:v>52.960650543391452</c:v>
                </c:pt>
                <c:pt idx="57">
                  <c:v>31.207084920157158</c:v>
                </c:pt>
                <c:pt idx="58">
                  <c:v>8.3432293738148644</c:v>
                </c:pt>
                <c:pt idx="59">
                  <c:v>-15.297349258333348</c:v>
                </c:pt>
                <c:pt idx="60">
                  <c:v>-39.237182768104262</c:v>
                </c:pt>
                <c:pt idx="61">
                  <c:v>-62.761777420873166</c:v>
                </c:pt>
                <c:pt idx="62">
                  <c:v>-84.849927882840959</c:v>
                </c:pt>
                <c:pt idx="63">
                  <c:v>-104.14899958326558</c:v>
                </c:pt>
                <c:pt idx="64">
                  <c:v>-118.98058889698575</c:v>
                </c:pt>
                <c:pt idx="65">
                  <c:v>-127.4319519500593</c:v>
                </c:pt>
                <c:pt idx="66">
                  <c:v>-127.70471843494828</c:v>
                </c:pt>
                <c:pt idx="67">
                  <c:v>-118.88079986229209</c:v>
                </c:pt>
                <c:pt idx="68">
                  <c:v>-102.23110284371471</c:v>
                </c:pt>
                <c:pt idx="69">
                  <c:v>-83.173272773855089</c:v>
                </c:pt>
                <c:pt idx="70">
                  <c:v>-73.566918007677899</c:v>
                </c:pt>
                <c:pt idx="71">
                  <c:v>-93.94412712819377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12-9242-B982-155A4300C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540344"/>
        <c:axId val="2057750456"/>
      </c:scatterChart>
      <c:valAx>
        <c:axId val="206354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7750456"/>
        <c:crosses val="autoZero"/>
        <c:crossBetween val="midCat"/>
      </c:valAx>
      <c:valAx>
        <c:axId val="2057750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3540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[1]Filter!$F$8</c:f>
              <c:strCache>
                <c:ptCount val="1"/>
                <c:pt idx="0">
                  <c:v>Accel</c:v>
                </c:pt>
              </c:strCache>
            </c:strRef>
          </c:tx>
          <c:spPr>
            <a:ln w="47625">
              <a:noFill/>
            </a:ln>
          </c:spPr>
          <c:xVal>
            <c:numRef>
              <c:f>[1]Filter!$A$9:$A$79</c:f>
              <c:numCache>
                <c:formatCode>General</c:formatCode>
                <c:ptCount val="71"/>
                <c:pt idx="0">
                  <c:v>0</c:v>
                </c:pt>
                <c:pt idx="1">
                  <c:v>0.02</c:v>
                </c:pt>
                <c:pt idx="2">
                  <c:v>0.03</c:v>
                </c:pt>
                <c:pt idx="3">
                  <c:v>4.6666666666666697E-2</c:v>
                </c:pt>
                <c:pt idx="4">
                  <c:v>6.1666666666666703E-2</c:v>
                </c:pt>
                <c:pt idx="5">
                  <c:v>7.6666666666666702E-2</c:v>
                </c:pt>
                <c:pt idx="6">
                  <c:v>9.1666666666666702E-2</c:v>
                </c:pt>
                <c:pt idx="7">
                  <c:v>0.10666666666666701</c:v>
                </c:pt>
                <c:pt idx="8">
                  <c:v>0.12166666666666701</c:v>
                </c:pt>
                <c:pt idx="9">
                  <c:v>0.13666666666666699</c:v>
                </c:pt>
                <c:pt idx="10">
                  <c:v>0.151666666666667</c:v>
                </c:pt>
                <c:pt idx="11">
                  <c:v>0.16666666666666699</c:v>
                </c:pt>
                <c:pt idx="12">
                  <c:v>0.181666666666667</c:v>
                </c:pt>
                <c:pt idx="13">
                  <c:v>0.19666666666666699</c:v>
                </c:pt>
                <c:pt idx="14">
                  <c:v>0.211666666666667</c:v>
                </c:pt>
                <c:pt idx="15">
                  <c:v>0.22666666666666699</c:v>
                </c:pt>
                <c:pt idx="16">
                  <c:v>0.241666666666667</c:v>
                </c:pt>
                <c:pt idx="17">
                  <c:v>0.25666666666666699</c:v>
                </c:pt>
                <c:pt idx="18">
                  <c:v>0.271666666666667</c:v>
                </c:pt>
                <c:pt idx="19">
                  <c:v>0.28666666666666701</c:v>
                </c:pt>
                <c:pt idx="20">
                  <c:v>0.30166666666666703</c:v>
                </c:pt>
                <c:pt idx="21">
                  <c:v>0.31666666666666698</c:v>
                </c:pt>
                <c:pt idx="22">
                  <c:v>0.331666666666667</c:v>
                </c:pt>
                <c:pt idx="23">
                  <c:v>0.34666666666666701</c:v>
                </c:pt>
                <c:pt idx="24">
                  <c:v>0.36166666666666702</c:v>
                </c:pt>
                <c:pt idx="25">
                  <c:v>0.37666666666666698</c:v>
                </c:pt>
                <c:pt idx="26">
                  <c:v>0.391666666666667</c:v>
                </c:pt>
                <c:pt idx="27">
                  <c:v>0.40666666666666701</c:v>
                </c:pt>
                <c:pt idx="28">
                  <c:v>0.42166666666666702</c:v>
                </c:pt>
                <c:pt idx="29">
                  <c:v>0.43666666666666698</c:v>
                </c:pt>
                <c:pt idx="30">
                  <c:v>0.45166666666666699</c:v>
                </c:pt>
                <c:pt idx="31">
                  <c:v>0.46666666666666701</c:v>
                </c:pt>
                <c:pt idx="32">
                  <c:v>0.48166666666666702</c:v>
                </c:pt>
                <c:pt idx="33">
                  <c:v>0.49666666666666698</c:v>
                </c:pt>
                <c:pt idx="34">
                  <c:v>0.51166666666666705</c:v>
                </c:pt>
                <c:pt idx="35">
                  <c:v>0.52666666666666695</c:v>
                </c:pt>
                <c:pt idx="36">
                  <c:v>0.54166666666666696</c:v>
                </c:pt>
                <c:pt idx="37">
                  <c:v>0.55666666666666698</c:v>
                </c:pt>
                <c:pt idx="38">
                  <c:v>0.57166666666666699</c:v>
                </c:pt>
                <c:pt idx="39">
                  <c:v>0.586666666666667</c:v>
                </c:pt>
                <c:pt idx="40">
                  <c:v>0.60166666666666702</c:v>
                </c:pt>
                <c:pt idx="41">
                  <c:v>0.61666666666666703</c:v>
                </c:pt>
                <c:pt idx="42">
                  <c:v>0.63166666666666704</c:v>
                </c:pt>
                <c:pt idx="43">
                  <c:v>0.64666666666666694</c:v>
                </c:pt>
                <c:pt idx="44">
                  <c:v>0.66166666666666696</c:v>
                </c:pt>
                <c:pt idx="45">
                  <c:v>0.67666666666666697</c:v>
                </c:pt>
                <c:pt idx="46">
                  <c:v>0.69166666666666698</c:v>
                </c:pt>
                <c:pt idx="47">
                  <c:v>0.706666666666667</c:v>
                </c:pt>
                <c:pt idx="48">
                  <c:v>0.72166666666666701</c:v>
                </c:pt>
                <c:pt idx="49">
                  <c:v>0.73666666666666702</c:v>
                </c:pt>
                <c:pt idx="50">
                  <c:v>0.75166666666666704</c:v>
                </c:pt>
                <c:pt idx="51">
                  <c:v>0.76666666666666705</c:v>
                </c:pt>
                <c:pt idx="52">
                  <c:v>0.78166666666666695</c:v>
                </c:pt>
                <c:pt idx="53">
                  <c:v>0.79666666666666697</c:v>
                </c:pt>
                <c:pt idx="54">
                  <c:v>0.81166666666666698</c:v>
                </c:pt>
                <c:pt idx="55">
                  <c:v>0.82666666666666699</c:v>
                </c:pt>
                <c:pt idx="56">
                  <c:v>0.84166666666666701</c:v>
                </c:pt>
                <c:pt idx="57">
                  <c:v>0.85666666666666702</c:v>
                </c:pt>
                <c:pt idx="58">
                  <c:v>0.87166666666666703</c:v>
                </c:pt>
                <c:pt idx="59">
                  <c:v>0.88666666666666705</c:v>
                </c:pt>
                <c:pt idx="60">
                  <c:v>0.90166666666666695</c:v>
                </c:pt>
                <c:pt idx="61">
                  <c:v>0.91666666666666696</c:v>
                </c:pt>
                <c:pt idx="62">
                  <c:v>0.93166666666666698</c:v>
                </c:pt>
                <c:pt idx="63">
                  <c:v>0.94666666666666699</c:v>
                </c:pt>
                <c:pt idx="64">
                  <c:v>0.961666666666667</c:v>
                </c:pt>
                <c:pt idx="65">
                  <c:v>0.97666666666666702</c:v>
                </c:pt>
                <c:pt idx="66">
                  <c:v>0.99166666666666703</c:v>
                </c:pt>
                <c:pt idx="67">
                  <c:v>1.0066666666666699</c:v>
                </c:pt>
                <c:pt idx="68">
                  <c:v>1.0216666666666701</c:v>
                </c:pt>
                <c:pt idx="69">
                  <c:v>1.03666666666667</c:v>
                </c:pt>
                <c:pt idx="70">
                  <c:v>1.0516666666666701</c:v>
                </c:pt>
              </c:numCache>
            </c:numRef>
          </c:xVal>
          <c:yVal>
            <c:numRef>
              <c:f>[1]Filter!$F$9:$F$79</c:f>
              <c:numCache>
                <c:formatCode>General</c:formatCode>
                <c:ptCount val="71"/>
                <c:pt idx="2">
                  <c:v>-23.225981899557272</c:v>
                </c:pt>
                <c:pt idx="3">
                  <c:v>-33.103729597737662</c:v>
                </c:pt>
                <c:pt idx="4">
                  <c:v>-62.490462038267971</c:v>
                </c:pt>
                <c:pt idx="5">
                  <c:v>-107.8535507646221</c:v>
                </c:pt>
                <c:pt idx="6">
                  <c:v>-159.35558721890308</c:v>
                </c:pt>
                <c:pt idx="7">
                  <c:v>-214.07144181457571</c:v>
                </c:pt>
                <c:pt idx="8">
                  <c:v>-268.34373753071191</c:v>
                </c:pt>
                <c:pt idx="9">
                  <c:v>-307.44213014986502</c:v>
                </c:pt>
                <c:pt idx="10">
                  <c:v>-318.56182617438895</c:v>
                </c:pt>
                <c:pt idx="11">
                  <c:v>-306.91225561672269</c:v>
                </c:pt>
                <c:pt idx="12">
                  <c:v>-289.33219689593909</c:v>
                </c:pt>
                <c:pt idx="13">
                  <c:v>-276.54466247756699</c:v>
                </c:pt>
                <c:pt idx="14">
                  <c:v>-266.4711711121958</c:v>
                </c:pt>
                <c:pt idx="15">
                  <c:v>-252.26384152843249</c:v>
                </c:pt>
                <c:pt idx="16">
                  <c:v>-233.08922830475592</c:v>
                </c:pt>
                <c:pt idx="17">
                  <c:v>-217.13287105736327</c:v>
                </c:pt>
                <c:pt idx="18">
                  <c:v>-214.21190997365045</c:v>
                </c:pt>
                <c:pt idx="19">
                  <c:v>-223.32359818963141</c:v>
                </c:pt>
                <c:pt idx="20">
                  <c:v>-228.68365652540808</c:v>
                </c:pt>
                <c:pt idx="21">
                  <c:v>-212.01524526726521</c:v>
                </c:pt>
                <c:pt idx="22">
                  <c:v>-168.36831473478816</c:v>
                </c:pt>
                <c:pt idx="23">
                  <c:v>-105.54403181821463</c:v>
                </c:pt>
                <c:pt idx="24">
                  <c:v>-28.870313728204167</c:v>
                </c:pt>
                <c:pt idx="25">
                  <c:v>65.3411392831039</c:v>
                </c:pt>
                <c:pt idx="26">
                  <c:v>179.40530279568776</c:v>
                </c:pt>
                <c:pt idx="27">
                  <c:v>308.50942963465792</c:v>
                </c:pt>
                <c:pt idx="28">
                  <c:v>451.96585708761035</c:v>
                </c:pt>
                <c:pt idx="29">
                  <c:v>616.09216154823639</c:v>
                </c:pt>
                <c:pt idx="30">
                  <c:v>792.63738155921374</c:v>
                </c:pt>
                <c:pt idx="31">
                  <c:v>947.65622007996194</c:v>
                </c:pt>
                <c:pt idx="32">
                  <c:v>1046.4772996016047</c:v>
                </c:pt>
                <c:pt idx="33">
                  <c:v>1083.5076622195627</c:v>
                </c:pt>
                <c:pt idx="34">
                  <c:v>1083.3543283118652</c:v>
                </c:pt>
                <c:pt idx="35">
                  <c:v>1077.6577381051886</c:v>
                </c:pt>
                <c:pt idx="36">
                  <c:v>1082.2060735961725</c:v>
                </c:pt>
                <c:pt idx="37">
                  <c:v>1095.4001729128126</c:v>
                </c:pt>
                <c:pt idx="38">
                  <c:v>1113.3586550575617</c:v>
                </c:pt>
                <c:pt idx="39">
                  <c:v>1137.6132582645582</c:v>
                </c:pt>
                <c:pt idx="40">
                  <c:v>1163.6920758276297</c:v>
                </c:pt>
                <c:pt idx="41">
                  <c:v>1163.5345753396819</c:v>
                </c:pt>
                <c:pt idx="42">
                  <c:v>1087.327656198162</c:v>
                </c:pt>
                <c:pt idx="43">
                  <c:v>891.72014642281852</c:v>
                </c:pt>
                <c:pt idx="44">
                  <c:v>568.35802674463946</c:v>
                </c:pt>
                <c:pt idx="45">
                  <c:v>151.10258531762213</c:v>
                </c:pt>
                <c:pt idx="46">
                  <c:v>-291.22396101100986</c:v>
                </c:pt>
                <c:pt idx="47">
                  <c:v>-675.22734218132143</c:v>
                </c:pt>
                <c:pt idx="48">
                  <c:v>-942.92371799794023</c:v>
                </c:pt>
                <c:pt idx="49">
                  <c:v>-1089.0570487779087</c:v>
                </c:pt>
                <c:pt idx="50">
                  <c:v>-1141.018406006684</c:v>
                </c:pt>
                <c:pt idx="51">
                  <c:v>-1126.2601307763816</c:v>
                </c:pt>
                <c:pt idx="52">
                  <c:v>-1071.6187512647355</c:v>
                </c:pt>
                <c:pt idx="53">
                  <c:v>-1013.3300002445282</c:v>
                </c:pt>
                <c:pt idx="54">
                  <c:v>-986.70300868116453</c:v>
                </c:pt>
                <c:pt idx="55">
                  <c:v>-1005.7910773815013</c:v>
                </c:pt>
                <c:pt idx="56">
                  <c:v>-1057.1500357390562</c:v>
                </c:pt>
                <c:pt idx="57">
                  <c:v>-1115.4355292394146</c:v>
                </c:pt>
                <c:pt idx="58">
                  <c:v>-1162.6108544622625</c:v>
                </c:pt>
                <c:pt idx="59">
                  <c:v>-1189.5103035479781</c:v>
                </c:pt>
                <c:pt idx="60">
                  <c:v>-1186.6107040634954</c:v>
                </c:pt>
                <c:pt idx="61">
                  <c:v>-1140.3186278684175</c:v>
                </c:pt>
                <c:pt idx="62">
                  <c:v>-1034.6805540598102</c:v>
                </c:pt>
                <c:pt idx="63">
                  <c:v>-853.26652535361973</c:v>
                </c:pt>
                <c:pt idx="64">
                  <c:v>-582.073809169843</c:v>
                </c:pt>
                <c:pt idx="65">
                  <c:v>-218.10323844906313</c:v>
                </c:pt>
                <c:pt idx="66">
                  <c:v>213.77880219418017</c:v>
                </c:pt>
                <c:pt idx="67">
                  <c:v>636.84038978083913</c:v>
                </c:pt>
                <c:pt idx="68">
                  <c:v>892.68817721092512</c:v>
                </c:pt>
                <c:pt idx="69">
                  <c:v>716.60462090092028</c:v>
                </c:pt>
                <c:pt idx="70">
                  <c:v>-269.27135885846701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18-7A40-862C-15E816089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224904"/>
        <c:axId val="2051140776"/>
      </c:scatterChart>
      <c:valAx>
        <c:axId val="206322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1140776"/>
        <c:crosses val="autoZero"/>
        <c:crossBetween val="midCat"/>
      </c:valAx>
      <c:valAx>
        <c:axId val="2051140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63224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305600</xdr:colOff>
      <xdr:row>12</xdr:row>
      <xdr:rowOff>75968</xdr:rowOff>
    </xdr:from>
    <xdr:ext cx="184666" cy="175432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865400" y="4546368"/>
          <a:ext cx="184666" cy="175432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  <a:p>
          <a:pPr algn="ctr"/>
          <a:endParaRPr lang="en-US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>
    <xdr:from>
      <xdr:col>6</xdr:col>
      <xdr:colOff>660399</xdr:colOff>
      <xdr:row>6</xdr:row>
      <xdr:rowOff>211668</xdr:rowOff>
    </xdr:from>
    <xdr:to>
      <xdr:col>10</xdr:col>
      <xdr:colOff>381001</xdr:colOff>
      <xdr:row>20</xdr:row>
      <xdr:rowOff>239889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093177" y="2413001"/>
          <a:ext cx="3657602" cy="5164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aseline="0"/>
            <a:t>Paste your Raw Data from LoggerPro into columns A and B. Columns C and D are a double pass of the Butterworth filter using appropriate formulas. Extend these columns to the end of your data set.</a:t>
          </a:r>
        </a:p>
        <a:p>
          <a:r>
            <a:rPr lang="en-US" sz="1600" baseline="0"/>
            <a:t>Deal with the startup of the second pass (highlighted cells at bottom of column D - talk to the lab instructor).</a:t>
          </a:r>
        </a:p>
        <a:p>
          <a:r>
            <a:rPr lang="en-US" sz="1600" baseline="0"/>
            <a:t>Columns E and F are Velocity and Acceleration computed using Central Difference formulas. Extend these appropriately. </a:t>
          </a:r>
        </a:p>
        <a:p>
          <a:r>
            <a:rPr lang="en-US" sz="1600" baseline="0"/>
            <a:t>Experiment with different Cutoff Frequencies in Cell C5. This is the frequency above which high frequency noise is mostly attenuated. Determine experimentally your best guess for the optimum Cutoff Frequency.</a:t>
          </a:r>
        </a:p>
        <a:p>
          <a:r>
            <a:rPr lang="en-US" sz="1600" baseline="0"/>
            <a:t>Update graphs to plot appropriate data.</a:t>
          </a:r>
          <a:endParaRPr lang="en-US" sz="1600"/>
        </a:p>
      </xdr:txBody>
    </xdr:sp>
    <xdr:clientData/>
  </xdr:twoCellAnchor>
  <xdr:twoCellAnchor>
    <xdr:from>
      <xdr:col>10</xdr:col>
      <xdr:colOff>554182</xdr:colOff>
      <xdr:row>1</xdr:row>
      <xdr:rowOff>57727</xdr:rowOff>
    </xdr:from>
    <xdr:to>
      <xdr:col>16</xdr:col>
      <xdr:colOff>146243</xdr:colOff>
      <xdr:row>8</xdr:row>
      <xdr:rowOff>193195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E27DA72-376D-BB46-8AB0-9C80B9495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588049</xdr:colOff>
      <xdr:row>8</xdr:row>
      <xdr:rowOff>337129</xdr:rowOff>
    </xdr:from>
    <xdr:to>
      <xdr:col>16</xdr:col>
      <xdr:colOff>180110</xdr:colOff>
      <xdr:row>16</xdr:row>
      <xdr:rowOff>100061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6C3603-B5EC-564D-B7D7-AE72FFE1B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630382</xdr:colOff>
      <xdr:row>16</xdr:row>
      <xdr:rowOff>354060</xdr:rowOff>
    </xdr:from>
    <xdr:to>
      <xdr:col>16</xdr:col>
      <xdr:colOff>222443</xdr:colOff>
      <xdr:row>24</xdr:row>
      <xdr:rowOff>116995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986E616-F053-9A4F-AC6F-5C1B2F969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tterworthVertJu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"/>
      <sheetName val="Raw Data"/>
    </sheetNames>
    <sheetDataSet>
      <sheetData sheetId="0">
        <row r="8">
          <cell r="B8" t="str">
            <v>Raw Data</v>
          </cell>
          <cell r="E8" t="str">
            <v>Vel</v>
          </cell>
          <cell r="F8" t="str">
            <v>Accel</v>
          </cell>
        </row>
        <row r="9">
          <cell r="A9">
            <v>0</v>
          </cell>
          <cell r="B9">
            <v>0.81686620783300001</v>
          </cell>
          <cell r="D9">
            <v>0.79942881718375258</v>
          </cell>
        </row>
        <row r="10">
          <cell r="A10">
            <v>0.02</v>
          </cell>
          <cell r="B10">
            <v>0.81686620783300001</v>
          </cell>
          <cell r="D10">
            <v>0.77469159885603101</v>
          </cell>
          <cell r="E10">
            <v>-1.4785306775542655</v>
          </cell>
        </row>
        <row r="11">
          <cell r="A11">
            <v>0.03</v>
          </cell>
          <cell r="B11">
            <v>0.83309834651100001</v>
          </cell>
          <cell r="D11">
            <v>0.74028759008158196</v>
          </cell>
          <cell r="E11">
            <v>-1.9298347159912077</v>
          </cell>
          <cell r="F11">
            <v>-23.225981899557272</v>
          </cell>
        </row>
        <row r="12">
          <cell r="A12">
            <v>4.6666666666666697E-2</v>
          </cell>
          <cell r="B12">
            <v>0.36835261035400002</v>
          </cell>
          <cell r="D12">
            <v>0.6974982102163827</v>
          </cell>
          <cell r="E12">
            <v>-2.4075699535365565</v>
          </cell>
          <cell r="F12">
            <v>-33.103729597737662</v>
          </cell>
        </row>
        <row r="13">
          <cell r="A13">
            <v>6.1666666666666703E-2</v>
          </cell>
          <cell r="B13">
            <v>0.38458474903099998</v>
          </cell>
          <cell r="D13">
            <v>0.64398479194011971</v>
          </cell>
          <cell r="E13">
            <v>-3.2539838999007142</v>
          </cell>
          <cell r="F13">
            <v>-62.490462038267971</v>
          </cell>
        </row>
        <row r="14">
          <cell r="A14">
            <v>7.6666666666666702E-2</v>
          </cell>
          <cell r="B14">
            <v>0.84933048518800003</v>
          </cell>
          <cell r="D14">
            <v>0.56733885422035413</v>
          </cell>
          <cell r="E14">
            <v>-4.9071884350672752</v>
          </cell>
          <cell r="F14">
            <v>-107.8535507646221</v>
          </cell>
        </row>
        <row r="15">
          <cell r="A15">
            <v>9.1666666666666702E-2</v>
          </cell>
          <cell r="B15">
            <v>0.38458474903099998</v>
          </cell>
          <cell r="D15">
            <v>0.4476972545374287</v>
          </cell>
          <cell r="E15">
            <v>-7.568125930485599</v>
          </cell>
          <cell r="F15">
            <v>-159.35558721890308</v>
          </cell>
        </row>
        <row r="16">
          <cell r="A16">
            <v>0.10666666666666701</v>
          </cell>
          <cell r="B16">
            <v>5.7703824686700003E-2</v>
          </cell>
          <cell r="D16">
            <v>0.26461381700093017</v>
          </cell>
          <cell r="E16">
            <v>-11.281411923823399</v>
          </cell>
          <cell r="F16">
            <v>-214.07144181457571</v>
          </cell>
        </row>
        <row r="17">
          <cell r="A17">
            <v>0.12166666666666701</v>
          </cell>
          <cell r="B17">
            <v>5.7703824686700003E-2</v>
          </cell>
          <cell r="D17">
            <v>-3.5592224155072683E-3</v>
          </cell>
          <cell r="E17">
            <v>-16.130983603068628</v>
          </cell>
          <cell r="F17">
            <v>-268.34373753071191</v>
          </cell>
        </row>
        <row r="18">
          <cell r="A18">
            <v>0.13666666666666699</v>
          </cell>
          <cell r="B18">
            <v>9.0168102041600001E-2</v>
          </cell>
          <cell r="D18">
            <v>-0.38062552712181486</v>
          </cell>
          <cell r="E18">
            <v>-22.015161425051875</v>
          </cell>
          <cell r="F18">
            <v>-307.44213014986502</v>
          </cell>
        </row>
        <row r="19">
          <cell r="A19">
            <v>0.151666666666667</v>
          </cell>
          <cell r="B19">
            <v>-0.81223481178099999</v>
          </cell>
          <cell r="D19">
            <v>-0.88416567941758228</v>
          </cell>
          <cell r="E19">
            <v>-28.428668809063229</v>
          </cell>
          <cell r="F19">
            <v>-318.56182617438895</v>
          </cell>
        </row>
        <row r="20">
          <cell r="A20">
            <v>0.16666666666666699</v>
          </cell>
          <cell r="B20">
            <v>-1.4497645217899999</v>
          </cell>
          <cell r="D20">
            <v>-1.517772279484344</v>
          </cell>
          <cell r="E20">
            <v>-34.757634472027434</v>
          </cell>
          <cell r="F20">
            <v>-306.91225561672269</v>
          </cell>
        </row>
        <row r="21">
          <cell r="A21">
            <v>0.181666666666667</v>
          </cell>
          <cell r="B21">
            <v>-2.49108786634</v>
          </cell>
          <cell r="D21">
            <v>-2.2744710582986798</v>
          </cell>
          <cell r="E21">
            <v>-40.705159033732137</v>
          </cell>
          <cell r="F21">
            <v>-289.33219689593909</v>
          </cell>
        </row>
        <row r="22">
          <cell r="A22">
            <v>0.19666666666666699</v>
          </cell>
          <cell r="B22">
            <v>-3.1448497150299999</v>
          </cell>
          <cell r="D22">
            <v>-3.1459786408336297</v>
          </cell>
          <cell r="E22">
            <v>-46.330922347864998</v>
          </cell>
          <cell r="F22">
            <v>-276.54466247756699</v>
          </cell>
        </row>
        <row r="23">
          <cell r="A23">
            <v>0.211666666666667</v>
          </cell>
          <cell r="B23">
            <v>-4.0270035061599998</v>
          </cell>
          <cell r="D23">
            <v>-4.1277079522132798</v>
          </cell>
          <cell r="E23">
            <v>-51.766945532834818</v>
          </cell>
          <cell r="F23">
            <v>-266.4711711121958</v>
          </cell>
        </row>
        <row r="24">
          <cell r="A24">
            <v>0.22666666666666699</v>
          </cell>
          <cell r="B24">
            <v>-5.1923920940099997</v>
          </cell>
          <cell r="D24">
            <v>-5.2166564621470224</v>
          </cell>
          <cell r="E24">
            <v>-56.989769192352831</v>
          </cell>
          <cell r="F24">
            <v>-252.26384152843249</v>
          </cell>
        </row>
        <row r="25">
          <cell r="A25">
            <v>0.241666666666667</v>
          </cell>
          <cell r="B25">
            <v>-6.3159576787300002</v>
          </cell>
          <cell r="D25">
            <v>-6.4072987199073932</v>
          </cell>
          <cell r="E25">
            <v>-61.857499193972117</v>
          </cell>
          <cell r="F25">
            <v>-233.08922830475592</v>
          </cell>
        </row>
        <row r="26">
          <cell r="A26">
            <v>0.25666666666666699</v>
          </cell>
          <cell r="B26">
            <v>-7.8803837950900002</v>
          </cell>
          <cell r="D26">
            <v>-7.6909564299059072</v>
          </cell>
          <cell r="E26">
            <v>-66.313338324543068</v>
          </cell>
          <cell r="F26">
            <v>-217.13287105736327</v>
          </cell>
        </row>
        <row r="27">
          <cell r="A27">
            <v>0.271666666666667</v>
          </cell>
          <cell r="B27">
            <v>-9.2506390428799996</v>
          </cell>
          <cell r="D27">
            <v>-9.059832252889116</v>
          </cell>
          <cell r="E27">
            <v>-70.542814036266648</v>
          </cell>
          <cell r="F27">
            <v>-214.21190997365045</v>
          </cell>
        </row>
        <row r="28">
          <cell r="A28">
            <v>0.28666666666666701</v>
          </cell>
          <cell r="B28">
            <v>-10.507393030799999</v>
          </cell>
          <cell r="D28">
            <v>-10.512668991356573</v>
          </cell>
          <cell r="E28">
            <v>-74.881814723489086</v>
          </cell>
          <cell r="F28">
            <v>-223.32359818963141</v>
          </cell>
        </row>
        <row r="29">
          <cell r="A29">
            <v>0.30166666666666703</v>
          </cell>
          <cell r="B29">
            <v>-11.851629942100001</v>
          </cell>
          <cell r="D29">
            <v>-12.05510484182868</v>
          </cell>
          <cell r="E29">
            <v>-79.475757963851905</v>
          </cell>
          <cell r="F29">
            <v>-228.68365652540808</v>
          </cell>
        </row>
        <row r="30">
          <cell r="A30">
            <v>0.31666666666666698</v>
          </cell>
          <cell r="B30">
            <v>-13.3363933278</v>
          </cell>
          <cell r="D30">
            <v>-13.69169930991065</v>
          </cell>
          <cell r="E30">
            <v>-84.02916098450541</v>
          </cell>
          <cell r="F30">
            <v>-212.01524526726521</v>
          </cell>
        </row>
        <row r="31">
          <cell r="A31">
            <v>0.331666666666667</v>
          </cell>
          <cell r="B31">
            <v>-15.417224603899999</v>
          </cell>
          <cell r="D31">
            <v>-15.416271281208896</v>
          </cell>
          <cell r="E31">
            <v>-87.956367774542514</v>
          </cell>
          <cell r="F31">
            <v>-168.36831473478816</v>
          </cell>
        </row>
        <row r="32">
          <cell r="A32">
            <v>0.34666666666666701</v>
          </cell>
          <cell r="B32">
            <v>-17.2381904535</v>
          </cell>
          <cell r="D32">
            <v>-17.209954020892351</v>
          </cell>
          <cell r="E32">
            <v>-90.763893573896937</v>
          </cell>
          <cell r="F32">
            <v>-105.54403181821463</v>
          </cell>
        </row>
        <row r="33">
          <cell r="A33">
            <v>0.36166666666666702</v>
          </cell>
          <cell r="B33">
            <v>-18.9297874576</v>
          </cell>
          <cell r="D33">
            <v>-19.046827024164774</v>
          </cell>
          <cell r="E33">
            <v>-92.178129047271099</v>
          </cell>
          <cell r="F33">
            <v>-28.870313728204167</v>
          </cell>
        </row>
        <row r="34">
          <cell r="A34">
            <v>0.37666666666666698</v>
          </cell>
          <cell r="B34">
            <v>-20.652083548699999</v>
          </cell>
          <cell r="D34">
            <v>-20.897079182783195</v>
          </cell>
          <cell r="E34">
            <v>-91.918706123025103</v>
          </cell>
          <cell r="F34">
            <v>65.3411392831039</v>
          </cell>
        </row>
        <row r="35">
          <cell r="A35">
            <v>0.391666666666667</v>
          </cell>
          <cell r="B35">
            <v>-22.606616004300001</v>
          </cell>
          <cell r="D35">
            <v>-22.723575269085778</v>
          </cell>
          <cell r="E35">
            <v>-89.564483475946943</v>
          </cell>
          <cell r="F35">
            <v>179.40530279568776</v>
          </cell>
        </row>
        <row r="36">
          <cell r="A36">
            <v>0.40666666666666701</v>
          </cell>
          <cell r="B36">
            <v>-24.6664859903</v>
          </cell>
          <cell r="D36">
            <v>-24.479658521821072</v>
          </cell>
          <cell r="E36">
            <v>-84.742494011197593</v>
          </cell>
          <cell r="F36">
            <v>308.50942963465792</v>
          </cell>
        </row>
        <row r="37">
          <cell r="A37">
            <v>0.42166666666666702</v>
          </cell>
          <cell r="B37">
            <v>-25.922858387000002</v>
          </cell>
          <cell r="D37">
            <v>-26.113275029533682</v>
          </cell>
          <cell r="E37">
            <v>-77.224106290560627</v>
          </cell>
          <cell r="F37">
            <v>451.96585708761035</v>
          </cell>
        </row>
        <row r="38">
          <cell r="A38">
            <v>0.43666666666666698</v>
          </cell>
          <cell r="B38">
            <v>-27.059717592799998</v>
          </cell>
          <cell r="D38">
            <v>-27.568622773443497</v>
          </cell>
          <cell r="E38">
            <v>-66.663859727693179</v>
          </cell>
          <cell r="F38">
            <v>616.09216154823639</v>
          </cell>
        </row>
        <row r="39">
          <cell r="A39">
            <v>0.45166666666666699</v>
          </cell>
          <cell r="B39">
            <v>-29.010419276</v>
          </cell>
          <cell r="D39">
            <v>-28.779829418641409</v>
          </cell>
          <cell r="E39">
            <v>-52.580419828631172</v>
          </cell>
          <cell r="F39">
            <v>792.63738155921374</v>
          </cell>
        </row>
        <row r="40">
          <cell r="A40">
            <v>0.46666666666666701</v>
          </cell>
          <cell r="B40">
            <v>-30.264727044099999</v>
          </cell>
          <cell r="D40">
            <v>-29.671839566588744</v>
          </cell>
          <cell r="E40">
            <v>-34.958364465324628</v>
          </cell>
          <cell r="F40">
            <v>947.65622007996194</v>
          </cell>
        </row>
        <row r="41">
          <cell r="A41">
            <v>0.48166666666666702</v>
          </cell>
          <cell r="B41">
            <v>-30.620190297499999</v>
          </cell>
          <cell r="D41">
            <v>-30.178163997254394</v>
          </cell>
          <cell r="E41">
            <v>-14.674171025432692</v>
          </cell>
          <cell r="F41">
            <v>1046.4772996016047</v>
          </cell>
        </row>
        <row r="42">
          <cell r="A42">
            <v>0.49666666666666698</v>
          </cell>
          <cell r="B42">
            <v>-30.615943267599999</v>
          </cell>
          <cell r="D42">
            <v>-30.258806407606052</v>
          </cell>
          <cell r="E42">
            <v>6.9007275187395578</v>
          </cell>
          <cell r="F42">
            <v>1083.5076622195627</v>
          </cell>
        </row>
        <row r="43">
          <cell r="A43">
            <v>0.51166666666666705</v>
          </cell>
          <cell r="B43">
            <v>-29.745939805500001</v>
          </cell>
          <cell r="D43">
            <v>-29.902134896504812</v>
          </cell>
          <cell r="E43">
            <v>28.666135463349818</v>
          </cell>
          <cell r="F43">
            <v>1083.3543283118652</v>
          </cell>
        </row>
        <row r="44">
          <cell r="A44">
            <v>0.52666666666666695</v>
          </cell>
          <cell r="B44">
            <v>-28.832680471900002</v>
          </cell>
          <cell r="D44">
            <v>-29.112160989072059</v>
          </cell>
          <cell r="E44">
            <v>50.234900651214161</v>
          </cell>
          <cell r="F44">
            <v>1077.6577381051886</v>
          </cell>
        </row>
        <row r="45">
          <cell r="A45">
            <v>0.54166666666666696</v>
          </cell>
          <cell r="B45">
            <v>-28.041053811400001</v>
          </cell>
          <cell r="D45">
            <v>-27.892738870456245</v>
          </cell>
          <cell r="E45">
            <v>71.772444987557364</v>
          </cell>
          <cell r="F45">
            <v>1082.2060735961725</v>
          </cell>
        </row>
        <row r="46">
          <cell r="A46">
            <v>0.55666666666666698</v>
          </cell>
          <cell r="B46">
            <v>-26.106190507600001</v>
          </cell>
          <cell r="D46">
            <v>-26.241263189569764</v>
          </cell>
          <cell r="E46">
            <v>93.523143595061057</v>
          </cell>
          <cell r="F46">
            <v>1095.4001729128126</v>
          </cell>
        </row>
        <row r="47">
          <cell r="A47">
            <v>0.57166666666666699</v>
          </cell>
          <cell r="B47">
            <v>-24.3134419055</v>
          </cell>
          <cell r="D47">
            <v>-24.151813126653803</v>
          </cell>
          <cell r="E47">
            <v>115.58845190406987</v>
          </cell>
          <cell r="F47">
            <v>1113.3586550575617</v>
          </cell>
        </row>
        <row r="48">
          <cell r="A48">
            <v>0.586666666666667</v>
          </cell>
          <cell r="B48">
            <v>-21.296960376299999</v>
          </cell>
          <cell r="D48">
            <v>-21.617725113406969</v>
          </cell>
          <cell r="E48">
            <v>138.05748979736353</v>
          </cell>
          <cell r="F48">
            <v>1137.6132582645582</v>
          </cell>
        </row>
        <row r="49">
          <cell r="A49">
            <v>0.60166666666666702</v>
          </cell>
          <cell r="B49">
            <v>-18.685422531899999</v>
          </cell>
          <cell r="D49">
            <v>-18.629513534759262</v>
          </cell>
          <cell r="E49">
            <v>161.0929822346522</v>
          </cell>
          <cell r="F49">
            <v>1163.6920758276297</v>
          </cell>
        </row>
        <row r="50">
          <cell r="A50">
            <v>0.61666666666666703</v>
          </cell>
          <cell r="B50">
            <v>-15.515148121499999</v>
          </cell>
          <cell r="D50">
            <v>-15.174005824020881</v>
          </cell>
          <cell r="E50">
            <v>184.60517283046872</v>
          </cell>
          <cell r="F50">
            <v>1163.5345753396819</v>
          </cell>
        </row>
        <row r="51">
          <cell r="A51">
            <v>0.63166666666666704</v>
          </cell>
          <cell r="B51">
            <v>-12.3411992253</v>
          </cell>
          <cell r="D51">
            <v>-11.245306621540513</v>
          </cell>
          <cell r="E51">
            <v>207.63436524823948</v>
          </cell>
          <cell r="F51">
            <v>1087.327656198162</v>
          </cell>
        </row>
        <row r="52">
          <cell r="A52">
            <v>0.64666666666666694</v>
          </cell>
          <cell r="B52">
            <v>-7.69389664807</v>
          </cell>
          <cell r="D52">
            <v>-6.8686312140913008</v>
          </cell>
          <cell r="E52">
            <v>228.09827907839519</v>
          </cell>
          <cell r="F52">
            <v>891.72014642281852</v>
          </cell>
        </row>
        <row r="53">
          <cell r="A53">
            <v>0.66166666666666696</v>
          </cell>
          <cell r="B53">
            <v>-2.8312309775200002</v>
          </cell>
          <cell r="D53">
            <v>-2.1213754584047049</v>
          </cell>
          <cell r="E53">
            <v>243.30317110515222</v>
          </cell>
          <cell r="F53">
            <v>568.35802674463946</v>
          </cell>
        </row>
        <row r="54">
          <cell r="A54">
            <v>0.67666666666666697</v>
          </cell>
          <cell r="B54">
            <v>2.5927575705599999</v>
          </cell>
          <cell r="D54">
            <v>2.8634956301147874</v>
          </cell>
          <cell r="E54">
            <v>250.83260014818077</v>
          </cell>
          <cell r="F54">
            <v>151.10258531762213</v>
          </cell>
        </row>
        <row r="55">
          <cell r="A55">
            <v>0.69166666666666698</v>
          </cell>
          <cell r="B55">
            <v>8.1965055173299994</v>
          </cell>
          <cell r="D55">
            <v>7.9119285475225265</v>
          </cell>
          <cell r="E55">
            <v>249.3472745178571</v>
          </cell>
          <cell r="F55">
            <v>-291.22396101100986</v>
          </cell>
        </row>
        <row r="56">
          <cell r="A56">
            <v>0.706666666666667</v>
          </cell>
          <cell r="B56">
            <v>14.1158146425</v>
          </cell>
          <cell r="D56">
            <v>12.837386610829071</v>
          </cell>
          <cell r="E56">
            <v>239.18364170774038</v>
          </cell>
          <cell r="F56">
            <v>-675.22734218132143</v>
          </cell>
        </row>
        <row r="57">
          <cell r="A57">
            <v>0.72166666666666701</v>
          </cell>
          <cell r="B57">
            <v>18.419951209699999</v>
          </cell>
          <cell r="D57">
            <v>17.479274215832142</v>
          </cell>
          <cell r="E57">
            <v>222.33818083060424</v>
          </cell>
          <cell r="F57">
            <v>-942.92371799794023</v>
          </cell>
        </row>
        <row r="58">
          <cell r="A58">
            <v>0.73666666666666702</v>
          </cell>
          <cell r="B58">
            <v>21.836621364999999</v>
          </cell>
          <cell r="D58">
            <v>21.730913844053241</v>
          </cell>
          <cell r="E58">
            <v>201.46669298782277</v>
          </cell>
          <cell r="F58">
            <v>-1089.0570487779087</v>
          </cell>
        </row>
        <row r="59">
          <cell r="A59">
            <v>0.75166666666666704</v>
          </cell>
          <cell r="B59">
            <v>26.110204526</v>
          </cell>
          <cell r="D59">
            <v>25.537941935345053</v>
          </cell>
          <cell r="E59">
            <v>178.7758988794879</v>
          </cell>
          <cell r="F59">
            <v>-1141.018406006684</v>
          </cell>
        </row>
        <row r="60">
          <cell r="A60">
            <v>0.76666666666666705</v>
          </cell>
          <cell r="B60">
            <v>29.190735136499999</v>
          </cell>
          <cell r="D60">
            <v>28.881949799232757</v>
          </cell>
          <cell r="E60">
            <v>155.82595674755541</v>
          </cell>
          <cell r="F60">
            <v>-1126.2601307763816</v>
          </cell>
        </row>
        <row r="61">
          <cell r="A61">
            <v>0.78166666666666695</v>
          </cell>
          <cell r="B61">
            <v>31.825238153800001</v>
          </cell>
          <cell r="D61">
            <v>31.77098020524727</v>
          </cell>
          <cell r="E61">
            <v>133.72549364843263</v>
          </cell>
          <cell r="F61">
            <v>-1071.6187512647355</v>
          </cell>
        </row>
        <row r="62">
          <cell r="A62">
            <v>0.79666666666666697</v>
          </cell>
          <cell r="B62">
            <v>33.883790981099999</v>
          </cell>
          <cell r="D62">
            <v>34.230969545170062</v>
          </cell>
          <cell r="E62">
            <v>112.96120669696599</v>
          </cell>
          <cell r="F62">
            <v>-1013.3300002445282</v>
          </cell>
        </row>
        <row r="63">
          <cell r="A63">
            <v>0.81166666666666698</v>
          </cell>
          <cell r="B63">
            <v>35.907428921399998</v>
          </cell>
          <cell r="D63">
            <v>36.289428473125909</v>
          </cell>
          <cell r="E63">
            <v>93.192293638651506</v>
          </cell>
          <cell r="F63">
            <v>-986.70300868116453</v>
          </cell>
        </row>
        <row r="64">
          <cell r="A64">
            <v>0.82666666666666699</v>
          </cell>
          <cell r="B64">
            <v>37.544931476199999</v>
          </cell>
          <cell r="D64">
            <v>37.958661290716122</v>
          </cell>
          <cell r="E64">
            <v>73.493086349719405</v>
          </cell>
          <cell r="F64">
            <v>-1005.7910773815013</v>
          </cell>
        </row>
        <row r="65">
          <cell r="A65">
            <v>0.84166666666666701</v>
          </cell>
          <cell r="B65">
            <v>39.489656306000001</v>
          </cell>
          <cell r="D65">
            <v>39.229151927114685</v>
          </cell>
          <cell r="E65">
            <v>52.960650543391452</v>
          </cell>
          <cell r="F65">
            <v>-1057.1500357390562</v>
          </cell>
        </row>
        <row r="66">
          <cell r="A66">
            <v>0.85666666666666702</v>
          </cell>
          <cell r="B66">
            <v>40.102885449699997</v>
          </cell>
          <cell r="D66">
            <v>40.077087312451781</v>
          </cell>
          <cell r="E66">
            <v>31.207084920157158</v>
          </cell>
          <cell r="F66">
            <v>-1115.4355292394146</v>
          </cell>
        </row>
        <row r="67">
          <cell r="A67">
            <v>0.87166666666666703</v>
          </cell>
          <cell r="B67">
            <v>40.567631185899998</v>
          </cell>
          <cell r="D67">
            <v>40.477435323920972</v>
          </cell>
          <cell r="E67">
            <v>8.3432293738148644</v>
          </cell>
          <cell r="F67">
            <v>-1162.6108544622625</v>
          </cell>
        </row>
        <row r="68">
          <cell r="A68">
            <v>0.88666666666666705</v>
          </cell>
          <cell r="B68">
            <v>40.567631185899998</v>
          </cell>
          <cell r="D68">
            <v>40.410816487404375</v>
          </cell>
          <cell r="E68">
            <v>-15.297349258333348</v>
          </cell>
          <cell r="F68">
            <v>-1189.5103035479781</v>
          </cell>
        </row>
        <row r="69">
          <cell r="A69">
            <v>0.90166666666666695</v>
          </cell>
          <cell r="B69">
            <v>40.102885449699997</v>
          </cell>
          <cell r="D69">
            <v>39.865541353587638</v>
          </cell>
          <cell r="E69">
            <v>-39.237182768104262</v>
          </cell>
          <cell r="F69">
            <v>-1186.6107040634954</v>
          </cell>
        </row>
        <row r="70">
          <cell r="A70">
            <v>0.91666666666666696</v>
          </cell>
          <cell r="B70">
            <v>39.189626116100001</v>
          </cell>
          <cell r="D70">
            <v>38.841329176680205</v>
          </cell>
          <cell r="E70">
            <v>-62.761777420873166</v>
          </cell>
          <cell r="F70">
            <v>-1140.3186278684175</v>
          </cell>
        </row>
        <row r="71">
          <cell r="A71">
            <v>0.93166666666666698</v>
          </cell>
          <cell r="B71">
            <v>37.771421549999999</v>
          </cell>
          <cell r="D71">
            <v>37.355070256752711</v>
          </cell>
          <cell r="E71">
            <v>-84.849927882840959</v>
          </cell>
          <cell r="F71">
            <v>-1034.6805540598102</v>
          </cell>
        </row>
        <row r="72">
          <cell r="A72">
            <v>0.94666666666666699</v>
          </cell>
          <cell r="B72">
            <v>36.034071278500001</v>
          </cell>
          <cell r="D72">
            <v>35.447332061366566</v>
          </cell>
          <cell r="E72">
            <v>-104.14899958326558</v>
          </cell>
          <cell r="F72">
            <v>-853.26652535361973</v>
          </cell>
        </row>
        <row r="73">
          <cell r="A73">
            <v>0.961666666666667</v>
          </cell>
          <cell r="B73">
            <v>33.715047259099997</v>
          </cell>
          <cell r="D73">
            <v>33.189110273422088</v>
          </cell>
          <cell r="E73">
            <v>-118.98058889698575</v>
          </cell>
          <cell r="F73">
            <v>-582.073809169843</v>
          </cell>
        </row>
        <row r="74">
          <cell r="A74">
            <v>0.97666666666666702</v>
          </cell>
          <cell r="B74">
            <v>31.496719112800001</v>
          </cell>
          <cell r="D74">
            <v>30.688108505487136</v>
          </cell>
          <cell r="E74">
            <v>-127.4319519500593</v>
          </cell>
          <cell r="F74">
            <v>-218.10323844906313</v>
          </cell>
        </row>
        <row r="75">
          <cell r="A75">
            <v>0.99166666666666703</v>
          </cell>
          <cell r="B75">
            <v>28.096861151999999</v>
          </cell>
          <cell r="D75">
            <v>28.091832195419716</v>
          </cell>
          <cell r="E75">
            <v>-127.70471843494828</v>
          </cell>
          <cell r="F75">
            <v>213.77880219418017</v>
          </cell>
        </row>
        <row r="76">
          <cell r="A76">
            <v>1.0066666666666699</v>
          </cell>
          <cell r="B76">
            <v>25.411454630000001</v>
          </cell>
          <cell r="D76">
            <v>25.579919768089205</v>
          </cell>
          <cell r="E76">
            <v>-118.88079986229209</v>
          </cell>
          <cell r="F76">
            <v>636.84038978083913</v>
          </cell>
        </row>
        <row r="77">
          <cell r="A77">
            <v>1.0216666666666701</v>
          </cell>
          <cell r="B77">
            <v>21.276193912299998</v>
          </cell>
          <cell r="D77">
            <v>23.336600200928032</v>
          </cell>
          <cell r="E77">
            <v>-102.23110284371471</v>
          </cell>
          <cell r="F77">
            <v>892.68817721092512</v>
          </cell>
        </row>
        <row r="78">
          <cell r="A78">
            <v>1.03666666666667</v>
          </cell>
          <cell r="B78">
            <v>17.160652569100002</v>
          </cell>
          <cell r="D78">
            <v>21.490675654340617</v>
          </cell>
          <cell r="E78">
            <v>-83.173272773855089</v>
          </cell>
          <cell r="F78">
            <v>716.60462090092028</v>
          </cell>
        </row>
        <row r="79">
          <cell r="A79">
            <v>1.0516666666666701</v>
          </cell>
          <cell r="B79">
            <v>13.2507274186</v>
          </cell>
          <cell r="D79">
            <v>20.009669289973829</v>
          </cell>
          <cell r="E79">
            <v>-73.566918007677899</v>
          </cell>
          <cell r="F79">
            <v>-269.27135885846701</v>
          </cell>
        </row>
        <row r="80">
          <cell r="A80">
            <v>1.06666666666667</v>
          </cell>
          <cell r="B80">
            <v>7.9284460343700003</v>
          </cell>
          <cell r="D80">
            <v>18.547998934033501</v>
          </cell>
          <cell r="E80">
            <v>-93.94412712819377</v>
          </cell>
        </row>
        <row r="81">
          <cell r="A81">
            <v>1.0816666666666701</v>
          </cell>
          <cell r="B81">
            <v>1.7324413566300001</v>
          </cell>
          <cell r="D81">
            <v>16.251904204846078</v>
          </cell>
        </row>
        <row r="82">
          <cell r="A82">
            <v>1.09666666666667</v>
          </cell>
          <cell r="B82">
            <v>-3.7767032388800001</v>
          </cell>
          <cell r="D82">
            <v>11.535451374050687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G144"/>
  <sheetViews>
    <sheetView tabSelected="1" zoomScale="90" zoomScaleNormal="90" zoomScalePageLayoutView="150" workbookViewId="0">
      <selection activeCell="E11" sqref="E11"/>
    </sheetView>
  </sheetViews>
  <sheetFormatPr baseColWidth="10" defaultRowHeight="29" customHeight="1" x14ac:dyDescent="0.2"/>
  <cols>
    <col min="1" max="1" width="12.6640625" style="2" customWidth="1"/>
    <col min="2" max="2" width="13.1640625" style="2" customWidth="1"/>
    <col min="3" max="3" width="7" style="3" customWidth="1"/>
    <col min="4" max="4" width="9.5" style="3" customWidth="1"/>
    <col min="5" max="5" width="14.6640625" style="2" customWidth="1"/>
    <col min="6" max="6" width="14.5" style="2" customWidth="1"/>
    <col min="7" max="7" width="18.83203125" style="3" customWidth="1"/>
    <col min="8" max="16384" width="10.83203125" style="3"/>
  </cols>
  <sheetData>
    <row r="1" spans="1:7" ht="29" customHeight="1" x14ac:dyDescent="0.2">
      <c r="A1" s="1" t="s">
        <v>14</v>
      </c>
    </row>
    <row r="2" spans="1:7" ht="29" customHeight="1" x14ac:dyDescent="0.2">
      <c r="B2" s="4"/>
      <c r="C2" s="4"/>
      <c r="D2" s="4"/>
      <c r="E2" s="4"/>
      <c r="F2" s="5" t="s">
        <v>0</v>
      </c>
      <c r="G2" s="6">
        <f>E5/(1+E4+E5)</f>
        <v>3.3571759444631623E-2</v>
      </c>
    </row>
    <row r="3" spans="1:7" ht="29" customHeight="1" x14ac:dyDescent="0.2">
      <c r="A3" s="4"/>
      <c r="B3" s="4"/>
      <c r="C3" s="4"/>
      <c r="D3" s="5" t="s">
        <v>1</v>
      </c>
      <c r="E3" s="6">
        <f>TAN(3.14159*C5/C4)</f>
        <v>0.21255637677137876</v>
      </c>
      <c r="F3" s="5" t="s">
        <v>2</v>
      </c>
      <c r="G3" s="6">
        <f>2*G2</f>
        <v>6.7143518889263246E-2</v>
      </c>
    </row>
    <row r="4" spans="1:7" ht="29" customHeight="1" x14ac:dyDescent="0.2">
      <c r="A4" s="4"/>
      <c r="B4" s="7" t="s">
        <v>3</v>
      </c>
      <c r="C4" s="8">
        <v>60</v>
      </c>
      <c r="D4" s="5" t="s">
        <v>4</v>
      </c>
      <c r="E4" s="6">
        <f>E3*SQRT(2)</f>
        <v>0.30060011079896937</v>
      </c>
      <c r="F4" s="5" t="s">
        <v>5</v>
      </c>
      <c r="G4" s="6">
        <f>G2</f>
        <v>3.3571759444631623E-2</v>
      </c>
    </row>
    <row r="5" spans="1:7" ht="29" customHeight="1" x14ac:dyDescent="0.2">
      <c r="A5" s="4"/>
      <c r="B5" s="7" t="s">
        <v>6</v>
      </c>
      <c r="C5" s="21">
        <v>4</v>
      </c>
      <c r="D5" s="5" t="s">
        <v>7</v>
      </c>
      <c r="E5" s="6">
        <f>E3^2</f>
        <v>4.5180213306176324E-2</v>
      </c>
      <c r="F5" s="5" t="s">
        <v>8</v>
      </c>
      <c r="G5" s="6">
        <f>-2*G2+E6</f>
        <v>1.4189831276196068</v>
      </c>
    </row>
    <row r="6" spans="1:7" ht="29" customHeight="1" x14ac:dyDescent="0.2">
      <c r="A6" s="4"/>
      <c r="B6" s="4"/>
      <c r="C6" s="4"/>
      <c r="D6" s="5" t="s">
        <v>9</v>
      </c>
      <c r="E6" s="6">
        <f>2*G2/E5</f>
        <v>1.4861266465088701</v>
      </c>
      <c r="F6" s="5" t="s">
        <v>10</v>
      </c>
      <c r="G6" s="6">
        <f>1-2*G2-E6</f>
        <v>-0.55327016539813334</v>
      </c>
    </row>
    <row r="8" spans="1:7" ht="29" customHeight="1" x14ac:dyDescent="0.2">
      <c r="A8" s="17" t="s">
        <v>11</v>
      </c>
      <c r="B8" s="17" t="s">
        <v>12</v>
      </c>
      <c r="C8" s="18" t="s">
        <v>13</v>
      </c>
      <c r="D8" s="19"/>
      <c r="E8" s="8" t="s">
        <v>15</v>
      </c>
      <c r="F8" s="20" t="s">
        <v>16</v>
      </c>
    </row>
    <row r="9" spans="1:7" ht="29" customHeight="1" x14ac:dyDescent="0.2">
      <c r="A9" s="2">
        <v>0</v>
      </c>
      <c r="B9" s="10">
        <v>-0.233681177648</v>
      </c>
      <c r="C9" s="11">
        <f>B9</f>
        <v>-0.233681177648</v>
      </c>
      <c r="D9" s="12">
        <f t="shared" ref="D9:D18" si="0">$G$2*C9+$G$3*C10+$G$4*C11+$G$5*D10+$G$6*D11</f>
        <v>-0.82760327082509633</v>
      </c>
      <c r="E9" s="13"/>
      <c r="F9" s="15"/>
    </row>
    <row r="10" spans="1:7" ht="29" customHeight="1" x14ac:dyDescent="0.2">
      <c r="A10" s="9">
        <f>A9+(1/60)</f>
        <v>1.6666666666666666E-2</v>
      </c>
      <c r="B10" s="10">
        <v>-0.46734826708400001</v>
      </c>
      <c r="C10" s="11">
        <f>B10</f>
        <v>-0.46734826708400001</v>
      </c>
      <c r="D10" s="12">
        <f t="shared" si="0"/>
        <v>-0.94943862852444461</v>
      </c>
      <c r="E10" s="14">
        <f>(D11-D9)/(1/30)</f>
        <v>-6.5610075201545328</v>
      </c>
      <c r="F10" s="16">
        <f>(D11+D9-2*D10)/((1/60)^2)</f>
        <v>89.893673016763302</v>
      </c>
    </row>
    <row r="11" spans="1:7" ht="29" customHeight="1" x14ac:dyDescent="0.2">
      <c r="A11" s="9">
        <f t="shared" ref="A11:A74" si="1">A10+(1/60)</f>
        <v>3.3333333333333333E-2</v>
      </c>
      <c r="B11" s="10">
        <v>-0.70102240062599996</v>
      </c>
      <c r="C11" s="12">
        <f>$G$2*B11+$G$3*B10+$G$4*B9+$G$5*C10+$G$6*C9</f>
        <v>-0.59662953278738828</v>
      </c>
      <c r="D11" s="12">
        <f t="shared" si="0"/>
        <v>-1.0463035214969141</v>
      </c>
      <c r="E11" s="14">
        <f t="shared" ref="E11" si="2">(D12-D10)/(1/30)</f>
        <v>-4.7906961100485193</v>
      </c>
      <c r="F11" s="16">
        <f t="shared" ref="F11:F18" si="3">(D12+D10-2*D11)/((1/60)^2)</f>
        <v>122.54369619595754</v>
      </c>
    </row>
    <row r="12" spans="1:7" ht="29" customHeight="1" x14ac:dyDescent="0.2">
      <c r="A12" s="9">
        <f t="shared" si="1"/>
        <v>0.05</v>
      </c>
      <c r="B12" s="10">
        <v>-0.7110602519</v>
      </c>
      <c r="C12" s="12">
        <f t="shared" ref="C12:C18" si="4">$G$2*B12+$G$3*B11+$G$4*B10+$G$5*C11+$G$6*C10</f>
        <v>-0.67466774556184106</v>
      </c>
      <c r="D12" s="12">
        <f t="shared" si="0"/>
        <v>-1.1091284988593952</v>
      </c>
      <c r="E12" s="14">
        <f>(D13-D11)/(1/30)</f>
        <v>-2.1135713316689353</v>
      </c>
      <c r="F12" s="16">
        <f t="shared" si="3"/>
        <v>198.71127720959211</v>
      </c>
    </row>
    <row r="13" spans="1:7" ht="29" customHeight="1" x14ac:dyDescent="0.2">
      <c r="A13" s="9">
        <f t="shared" si="1"/>
        <v>6.6666666666666666E-2</v>
      </c>
      <c r="B13" s="10">
        <v>-1.3810392766899999</v>
      </c>
      <c r="C13" s="12">
        <f t="shared" si="4"/>
        <v>-0.744886388649312</v>
      </c>
      <c r="D13" s="12">
        <f t="shared" si="0"/>
        <v>-1.1167558992192119</v>
      </c>
      <c r="E13" s="14">
        <f>(D14-D12)/(1/30)</f>
        <v>1.9936061202556132</v>
      </c>
      <c r="F13" s="16">
        <f t="shared" si="3"/>
        <v>294.15001702135373</v>
      </c>
    </row>
    <row r="14" spans="1:7" ht="29" customHeight="1" x14ac:dyDescent="0.2">
      <c r="A14" s="9">
        <f t="shared" si="1"/>
        <v>8.3333333333333329E-2</v>
      </c>
      <c r="B14" s="10">
        <v>-1.6147063661300001</v>
      </c>
      <c r="C14" s="12">
        <f t="shared" si="4"/>
        <v>-0.85451559649719633</v>
      </c>
      <c r="D14" s="12">
        <f t="shared" si="0"/>
        <v>-1.0426749615175415</v>
      </c>
      <c r="E14" s="14">
        <f t="shared" ref="E14:E18" si="5">(D15-D13)/(1/30)</f>
        <v>7.4698778649878426</v>
      </c>
      <c r="F14" s="16">
        <f t="shared" si="3"/>
        <v>363.00259234651423</v>
      </c>
    </row>
    <row r="15" spans="1:7" ht="29" customHeight="1" x14ac:dyDescent="0.2">
      <c r="A15" s="9">
        <f t="shared" si="1"/>
        <v>9.9999999999999992E-2</v>
      </c>
      <c r="B15" s="10">
        <v>-2.5493888120800001</v>
      </c>
      <c r="C15" s="12">
        <f t="shared" si="4"/>
        <v>-1.0407882519719753</v>
      </c>
      <c r="D15" s="12">
        <f t="shared" si="0"/>
        <v>-0.86775997038628383</v>
      </c>
      <c r="E15" s="14">
        <f t="shared" si="5"/>
        <v>13.311798659348469</v>
      </c>
      <c r="F15" s="16">
        <f t="shared" si="3"/>
        <v>338.0279029767612</v>
      </c>
    </row>
    <row r="16" spans="1:7" ht="29" customHeight="1" x14ac:dyDescent="0.2">
      <c r="A16" s="9">
        <f t="shared" si="1"/>
        <v>0.11666666666666665</v>
      </c>
      <c r="B16" s="10">
        <v>-2.5493888120800001</v>
      </c>
      <c r="C16" s="12">
        <f t="shared" si="4"/>
        <v>-1.3150539210510348</v>
      </c>
      <c r="D16" s="12">
        <f t="shared" si="0"/>
        <v>-0.59894833953925919</v>
      </c>
      <c r="E16" s="14">
        <f t="shared" si="5"/>
        <v>17.304307846011636</v>
      </c>
      <c r="F16" s="16">
        <f t="shared" si="3"/>
        <v>141.07319942281879</v>
      </c>
    </row>
    <row r="17" spans="1:6" ht="29" customHeight="1" x14ac:dyDescent="0.2">
      <c r="A17" s="9">
        <f t="shared" si="1"/>
        <v>0.13333333333333333</v>
      </c>
      <c r="B17" s="10">
        <v>-3.2504041685999998</v>
      </c>
      <c r="C17" s="12">
        <f t="shared" si="4"/>
        <v>-1.6560864282044778</v>
      </c>
      <c r="D17" s="12">
        <f t="shared" si="0"/>
        <v>-0.29094970885256272</v>
      </c>
      <c r="E17" s="14">
        <f t="shared" si="5"/>
        <v>15.903345169155758</v>
      </c>
      <c r="F17" s="16">
        <f t="shared" si="3"/>
        <v>-309.18872064552363</v>
      </c>
    </row>
    <row r="18" spans="1:6" ht="29" customHeight="1" x14ac:dyDescent="0.2">
      <c r="A18" s="9">
        <f t="shared" si="1"/>
        <v>0.15</v>
      </c>
      <c r="B18" s="10">
        <v>-3.7004028022200002</v>
      </c>
      <c r="C18" s="12">
        <f t="shared" si="4"/>
        <v>-2.0504386734410933</v>
      </c>
      <c r="D18" s="12">
        <f t="shared" si="0"/>
        <v>-6.883683390073396E-2</v>
      </c>
      <c r="E18" s="14">
        <f t="shared" si="5"/>
        <v>8.7284912655768814</v>
      </c>
      <c r="F18" s="16">
        <f t="shared" si="3"/>
        <v>-551.79374778394128</v>
      </c>
    </row>
    <row r="19" spans="1:6" ht="29" customHeight="1" x14ac:dyDescent="0.2">
      <c r="A19" s="9">
        <f t="shared" si="1"/>
        <v>0.16666666666666666</v>
      </c>
      <c r="B19" s="10"/>
      <c r="C19" s="12"/>
      <c r="D19" s="12"/>
      <c r="E19" s="14"/>
      <c r="F19" s="16"/>
    </row>
    <row r="20" spans="1:6" ht="29" customHeight="1" x14ac:dyDescent="0.2">
      <c r="A20" s="9">
        <f t="shared" si="1"/>
        <v>0.18333333333333332</v>
      </c>
      <c r="B20" s="10"/>
      <c r="C20" s="12"/>
      <c r="D20" s="12"/>
      <c r="E20" s="14"/>
      <c r="F20" s="16"/>
    </row>
    <row r="21" spans="1:6" ht="29" customHeight="1" x14ac:dyDescent="0.2">
      <c r="A21" s="9">
        <f t="shared" si="1"/>
        <v>0.19999999999999998</v>
      </c>
      <c r="B21" s="10"/>
      <c r="C21" s="12"/>
      <c r="D21" s="12"/>
      <c r="E21" s="14"/>
      <c r="F21" s="16"/>
    </row>
    <row r="22" spans="1:6" ht="29" customHeight="1" x14ac:dyDescent="0.2">
      <c r="A22" s="9">
        <f t="shared" si="1"/>
        <v>0.21666666666666665</v>
      </c>
      <c r="B22" s="10"/>
      <c r="C22" s="12"/>
      <c r="D22" s="12"/>
      <c r="E22" s="14"/>
      <c r="F22" s="16"/>
    </row>
    <row r="23" spans="1:6" ht="29" customHeight="1" x14ac:dyDescent="0.2">
      <c r="A23" s="9">
        <f t="shared" si="1"/>
        <v>0.23333333333333331</v>
      </c>
      <c r="B23" s="10"/>
      <c r="C23" s="12"/>
      <c r="D23" s="12"/>
      <c r="E23" s="14"/>
      <c r="F23" s="16"/>
    </row>
    <row r="24" spans="1:6" ht="29" customHeight="1" x14ac:dyDescent="0.2">
      <c r="A24" s="9">
        <f t="shared" si="1"/>
        <v>0.24999999999999997</v>
      </c>
      <c r="B24" s="10"/>
      <c r="C24" s="12"/>
      <c r="D24" s="12"/>
      <c r="E24" s="14"/>
      <c r="F24" s="16"/>
    </row>
    <row r="25" spans="1:6" ht="29" customHeight="1" x14ac:dyDescent="0.2">
      <c r="A25" s="9">
        <f t="shared" si="1"/>
        <v>0.26666666666666666</v>
      </c>
      <c r="B25" s="10"/>
      <c r="C25" s="12"/>
      <c r="D25" s="12"/>
      <c r="E25" s="14"/>
      <c r="F25" s="16"/>
    </row>
    <row r="26" spans="1:6" ht="29" customHeight="1" x14ac:dyDescent="0.2">
      <c r="A26" s="9">
        <f t="shared" si="1"/>
        <v>0.28333333333333333</v>
      </c>
      <c r="B26" s="10"/>
      <c r="C26" s="12"/>
      <c r="D26" s="12"/>
      <c r="E26" s="14"/>
      <c r="F26" s="16"/>
    </row>
    <row r="27" spans="1:6" ht="29" customHeight="1" x14ac:dyDescent="0.2">
      <c r="A27" s="9">
        <f t="shared" si="1"/>
        <v>0.3</v>
      </c>
      <c r="B27" s="10"/>
      <c r="C27" s="12"/>
      <c r="D27" s="12"/>
      <c r="E27" s="14"/>
      <c r="F27" s="16"/>
    </row>
    <row r="28" spans="1:6" ht="29" customHeight="1" x14ac:dyDescent="0.2">
      <c r="A28" s="9">
        <f t="shared" si="1"/>
        <v>0.31666666666666665</v>
      </c>
      <c r="B28" s="10"/>
      <c r="C28" s="12"/>
      <c r="D28" s="12"/>
      <c r="E28" s="14"/>
      <c r="F28" s="16"/>
    </row>
    <row r="29" spans="1:6" ht="29" customHeight="1" x14ac:dyDescent="0.2">
      <c r="A29" s="9">
        <f t="shared" si="1"/>
        <v>0.33333333333333331</v>
      </c>
      <c r="B29" s="10"/>
      <c r="C29" s="12"/>
      <c r="D29" s="12"/>
      <c r="E29" s="14"/>
      <c r="F29" s="16"/>
    </row>
    <row r="30" spans="1:6" ht="29" customHeight="1" x14ac:dyDescent="0.2">
      <c r="A30" s="9">
        <f t="shared" si="1"/>
        <v>0.35</v>
      </c>
      <c r="B30" s="10"/>
      <c r="C30" s="12"/>
      <c r="D30" s="12"/>
      <c r="E30" s="14"/>
      <c r="F30" s="16"/>
    </row>
    <row r="31" spans="1:6" ht="29" customHeight="1" x14ac:dyDescent="0.2">
      <c r="A31" s="9">
        <f t="shared" si="1"/>
        <v>0.36666666666666664</v>
      </c>
      <c r="B31" s="10"/>
      <c r="C31" s="12"/>
      <c r="D31" s="12"/>
      <c r="E31" s="14"/>
      <c r="F31" s="16"/>
    </row>
    <row r="32" spans="1:6" ht="29" customHeight="1" x14ac:dyDescent="0.2">
      <c r="A32" s="9">
        <f t="shared" si="1"/>
        <v>0.3833333333333333</v>
      </c>
      <c r="B32" s="10"/>
      <c r="C32" s="12"/>
      <c r="D32" s="12"/>
      <c r="E32" s="14"/>
      <c r="F32" s="16"/>
    </row>
    <row r="33" spans="1:6" ht="29" customHeight="1" x14ac:dyDescent="0.2">
      <c r="A33" s="9">
        <f t="shared" si="1"/>
        <v>0.39999999999999997</v>
      </c>
      <c r="B33" s="10"/>
      <c r="C33" s="12"/>
      <c r="D33" s="12"/>
      <c r="E33" s="14"/>
      <c r="F33" s="16"/>
    </row>
    <row r="34" spans="1:6" ht="29" customHeight="1" x14ac:dyDescent="0.2">
      <c r="A34" s="9">
        <f t="shared" si="1"/>
        <v>0.41666666666666663</v>
      </c>
      <c r="B34" s="10"/>
      <c r="C34" s="12"/>
      <c r="D34" s="12"/>
      <c r="E34" s="14"/>
      <c r="F34" s="16"/>
    </row>
    <row r="35" spans="1:6" ht="29" customHeight="1" x14ac:dyDescent="0.2">
      <c r="A35" s="9">
        <f t="shared" si="1"/>
        <v>0.43333333333333329</v>
      </c>
      <c r="B35" s="10"/>
      <c r="C35" s="12"/>
      <c r="D35" s="12"/>
      <c r="E35" s="14"/>
      <c r="F35" s="16"/>
    </row>
    <row r="36" spans="1:6" ht="29" customHeight="1" x14ac:dyDescent="0.2">
      <c r="A36" s="9">
        <f t="shared" si="1"/>
        <v>0.44999999999999996</v>
      </c>
      <c r="B36" s="10"/>
      <c r="C36" s="12"/>
      <c r="D36" s="12"/>
      <c r="E36" s="14"/>
      <c r="F36" s="16"/>
    </row>
    <row r="37" spans="1:6" ht="29" customHeight="1" x14ac:dyDescent="0.2">
      <c r="A37" s="9">
        <f t="shared" si="1"/>
        <v>0.46666666666666662</v>
      </c>
      <c r="B37" s="10"/>
      <c r="C37" s="12"/>
      <c r="D37" s="12"/>
      <c r="E37" s="14"/>
      <c r="F37" s="16"/>
    </row>
    <row r="38" spans="1:6" ht="29" customHeight="1" x14ac:dyDescent="0.2">
      <c r="A38" s="9">
        <f t="shared" si="1"/>
        <v>0.48333333333333328</v>
      </c>
      <c r="B38" s="10"/>
      <c r="C38" s="12"/>
      <c r="D38" s="12"/>
      <c r="E38" s="14"/>
      <c r="F38" s="16"/>
    </row>
    <row r="39" spans="1:6" ht="29" customHeight="1" x14ac:dyDescent="0.2">
      <c r="A39" s="9">
        <f t="shared" si="1"/>
        <v>0.49999999999999994</v>
      </c>
      <c r="B39" s="10"/>
      <c r="C39" s="12"/>
      <c r="D39" s="12"/>
      <c r="E39" s="14"/>
      <c r="F39" s="16"/>
    </row>
    <row r="40" spans="1:6" ht="29" customHeight="1" x14ac:dyDescent="0.2">
      <c r="A40" s="9">
        <f t="shared" si="1"/>
        <v>0.51666666666666661</v>
      </c>
      <c r="B40" s="10"/>
      <c r="C40" s="12"/>
      <c r="D40" s="12"/>
      <c r="E40" s="14"/>
      <c r="F40" s="16"/>
    </row>
    <row r="41" spans="1:6" ht="29" customHeight="1" x14ac:dyDescent="0.2">
      <c r="A41" s="9">
        <f t="shared" si="1"/>
        <v>0.53333333333333333</v>
      </c>
      <c r="B41" s="10"/>
      <c r="C41" s="12"/>
      <c r="D41" s="12"/>
      <c r="E41" s="14"/>
      <c r="F41" s="16"/>
    </row>
    <row r="42" spans="1:6" ht="29" customHeight="1" x14ac:dyDescent="0.2">
      <c r="A42" s="9">
        <f t="shared" si="1"/>
        <v>0.55000000000000004</v>
      </c>
      <c r="B42" s="10"/>
      <c r="C42" s="12"/>
      <c r="D42" s="12"/>
      <c r="E42" s="14"/>
      <c r="F42" s="16"/>
    </row>
    <row r="43" spans="1:6" ht="29" customHeight="1" x14ac:dyDescent="0.2">
      <c r="A43" s="9">
        <f t="shared" si="1"/>
        <v>0.56666666666666676</v>
      </c>
      <c r="B43" s="10"/>
      <c r="C43" s="12"/>
      <c r="D43" s="12"/>
      <c r="E43" s="14"/>
      <c r="F43" s="16"/>
    </row>
    <row r="44" spans="1:6" ht="29" customHeight="1" x14ac:dyDescent="0.2">
      <c r="A44" s="9">
        <f t="shared" si="1"/>
        <v>0.58333333333333348</v>
      </c>
      <c r="B44" s="10"/>
      <c r="C44" s="12"/>
      <c r="D44" s="12"/>
      <c r="E44" s="14"/>
      <c r="F44" s="16"/>
    </row>
    <row r="45" spans="1:6" ht="29" customHeight="1" x14ac:dyDescent="0.2">
      <c r="A45" s="9">
        <f t="shared" si="1"/>
        <v>0.6000000000000002</v>
      </c>
      <c r="B45" s="10"/>
      <c r="C45" s="12"/>
      <c r="D45" s="12"/>
      <c r="E45" s="14"/>
      <c r="F45" s="16"/>
    </row>
    <row r="46" spans="1:6" ht="29" customHeight="1" x14ac:dyDescent="0.2">
      <c r="A46" s="9">
        <f t="shared" si="1"/>
        <v>0.61666666666666692</v>
      </c>
      <c r="B46" s="10"/>
      <c r="C46" s="12"/>
      <c r="D46" s="12"/>
      <c r="E46" s="14"/>
      <c r="F46" s="16"/>
    </row>
    <row r="47" spans="1:6" ht="29" customHeight="1" x14ac:dyDescent="0.2">
      <c r="A47" s="9">
        <f t="shared" si="1"/>
        <v>0.63333333333333364</v>
      </c>
      <c r="B47" s="10"/>
      <c r="C47" s="12"/>
      <c r="D47" s="12"/>
      <c r="E47" s="14"/>
      <c r="F47" s="16"/>
    </row>
    <row r="48" spans="1:6" ht="29" customHeight="1" x14ac:dyDescent="0.2">
      <c r="A48" s="9">
        <f t="shared" si="1"/>
        <v>0.65000000000000036</v>
      </c>
      <c r="B48" s="10"/>
      <c r="C48" s="12"/>
      <c r="D48" s="12"/>
      <c r="E48" s="14"/>
      <c r="F48" s="16"/>
    </row>
    <row r="49" spans="1:6" ht="29" customHeight="1" x14ac:dyDescent="0.2">
      <c r="A49" s="9">
        <f t="shared" si="1"/>
        <v>0.66666666666666707</v>
      </c>
      <c r="B49" s="10"/>
      <c r="C49" s="12"/>
      <c r="D49" s="12"/>
      <c r="E49" s="14"/>
      <c r="F49" s="16"/>
    </row>
    <row r="50" spans="1:6" ht="29" customHeight="1" x14ac:dyDescent="0.2">
      <c r="A50" s="9">
        <f t="shared" si="1"/>
        <v>0.68333333333333379</v>
      </c>
      <c r="B50" s="10"/>
      <c r="C50" s="12"/>
      <c r="D50" s="12"/>
      <c r="E50" s="14"/>
      <c r="F50" s="16"/>
    </row>
    <row r="51" spans="1:6" ht="29" customHeight="1" x14ac:dyDescent="0.2">
      <c r="A51" s="9">
        <f t="shared" si="1"/>
        <v>0.70000000000000051</v>
      </c>
      <c r="B51" s="10"/>
      <c r="C51" s="12"/>
      <c r="D51" s="12"/>
      <c r="E51" s="14"/>
      <c r="F51" s="16"/>
    </row>
    <row r="52" spans="1:6" ht="29" customHeight="1" x14ac:dyDescent="0.2">
      <c r="A52" s="9">
        <f t="shared" si="1"/>
        <v>0.71666666666666723</v>
      </c>
      <c r="B52" s="10"/>
      <c r="C52" s="12"/>
      <c r="D52" s="12"/>
      <c r="E52" s="14"/>
      <c r="F52" s="16"/>
    </row>
    <row r="53" spans="1:6" ht="29" customHeight="1" x14ac:dyDescent="0.2">
      <c r="A53" s="9">
        <f t="shared" si="1"/>
        <v>0.73333333333333395</v>
      </c>
      <c r="B53" s="10"/>
      <c r="C53" s="12"/>
      <c r="D53" s="12"/>
      <c r="E53" s="14"/>
      <c r="F53" s="16"/>
    </row>
    <row r="54" spans="1:6" ht="29" customHeight="1" x14ac:dyDescent="0.2">
      <c r="A54" s="9">
        <f t="shared" si="1"/>
        <v>0.75000000000000067</v>
      </c>
      <c r="B54" s="10"/>
      <c r="C54" s="12"/>
      <c r="D54" s="12"/>
      <c r="E54" s="14"/>
      <c r="F54" s="16"/>
    </row>
    <row r="55" spans="1:6" ht="29" customHeight="1" x14ac:dyDescent="0.2">
      <c r="A55" s="9">
        <f t="shared" si="1"/>
        <v>0.76666666666666738</v>
      </c>
      <c r="B55" s="10"/>
      <c r="C55" s="12"/>
      <c r="D55" s="12"/>
      <c r="E55" s="14"/>
      <c r="F55" s="16"/>
    </row>
    <row r="56" spans="1:6" ht="29" customHeight="1" x14ac:dyDescent="0.2">
      <c r="A56" s="9">
        <f t="shared" si="1"/>
        <v>0.7833333333333341</v>
      </c>
      <c r="B56" s="10"/>
      <c r="C56" s="12"/>
      <c r="D56" s="12"/>
      <c r="E56" s="14"/>
      <c r="F56" s="16"/>
    </row>
    <row r="57" spans="1:6" ht="29" customHeight="1" x14ac:dyDescent="0.2">
      <c r="A57" s="9">
        <f t="shared" si="1"/>
        <v>0.80000000000000082</v>
      </c>
      <c r="B57" s="10"/>
      <c r="C57" s="12"/>
      <c r="D57" s="12"/>
      <c r="E57" s="14"/>
      <c r="F57" s="16"/>
    </row>
    <row r="58" spans="1:6" ht="29" customHeight="1" x14ac:dyDescent="0.2">
      <c r="A58" s="9">
        <f t="shared" si="1"/>
        <v>0.81666666666666754</v>
      </c>
      <c r="B58" s="10"/>
      <c r="C58" s="12"/>
      <c r="D58" s="12"/>
      <c r="E58" s="14"/>
      <c r="F58" s="16"/>
    </row>
    <row r="59" spans="1:6" ht="29" customHeight="1" x14ac:dyDescent="0.2">
      <c r="A59" s="9">
        <f t="shared" si="1"/>
        <v>0.83333333333333426</v>
      </c>
      <c r="B59" s="10"/>
      <c r="C59" s="12"/>
      <c r="D59" s="12"/>
      <c r="E59" s="14"/>
      <c r="F59" s="16"/>
    </row>
    <row r="60" spans="1:6" ht="29" customHeight="1" x14ac:dyDescent="0.2">
      <c r="A60" s="9">
        <f t="shared" si="1"/>
        <v>0.85000000000000098</v>
      </c>
      <c r="B60" s="10"/>
      <c r="C60" s="12"/>
      <c r="D60" s="12"/>
      <c r="E60" s="14"/>
      <c r="F60" s="16"/>
    </row>
    <row r="61" spans="1:6" ht="29" customHeight="1" x14ac:dyDescent="0.2">
      <c r="A61" s="9">
        <f t="shared" si="1"/>
        <v>0.8666666666666677</v>
      </c>
      <c r="B61" s="10"/>
      <c r="C61" s="12"/>
      <c r="D61" s="12"/>
      <c r="E61" s="14"/>
      <c r="F61" s="16"/>
    </row>
    <row r="62" spans="1:6" ht="29" customHeight="1" x14ac:dyDescent="0.2">
      <c r="A62" s="9">
        <f t="shared" si="1"/>
        <v>0.88333333333333441</v>
      </c>
      <c r="B62" s="10"/>
      <c r="C62" s="12"/>
      <c r="D62" s="12"/>
      <c r="E62" s="14"/>
      <c r="F62" s="16"/>
    </row>
    <row r="63" spans="1:6" ht="29" customHeight="1" x14ac:dyDescent="0.2">
      <c r="A63" s="9">
        <f t="shared" si="1"/>
        <v>0.90000000000000113</v>
      </c>
      <c r="B63" s="10"/>
      <c r="C63" s="12"/>
      <c r="D63" s="12"/>
      <c r="E63" s="14"/>
      <c r="F63" s="16"/>
    </row>
    <row r="64" spans="1:6" ht="29" customHeight="1" x14ac:dyDescent="0.2">
      <c r="A64" s="9">
        <f t="shared" si="1"/>
        <v>0.91666666666666785</v>
      </c>
      <c r="B64" s="10"/>
      <c r="C64" s="12"/>
      <c r="D64" s="12"/>
      <c r="E64" s="14"/>
      <c r="F64" s="16"/>
    </row>
    <row r="65" spans="1:6" ht="29" customHeight="1" x14ac:dyDescent="0.2">
      <c r="A65" s="9">
        <f t="shared" si="1"/>
        <v>0.93333333333333457</v>
      </c>
      <c r="B65" s="10"/>
      <c r="C65" s="12"/>
      <c r="D65" s="12"/>
      <c r="E65" s="14"/>
      <c r="F65" s="16"/>
    </row>
    <row r="66" spans="1:6" ht="29" customHeight="1" x14ac:dyDescent="0.2">
      <c r="A66" s="9">
        <f t="shared" si="1"/>
        <v>0.95000000000000129</v>
      </c>
      <c r="B66" s="10"/>
      <c r="C66" s="12"/>
      <c r="D66" s="12"/>
      <c r="E66" s="14"/>
      <c r="F66" s="16"/>
    </row>
    <row r="67" spans="1:6" ht="29" customHeight="1" x14ac:dyDescent="0.2">
      <c r="A67" s="9">
        <f t="shared" si="1"/>
        <v>0.96666666666666801</v>
      </c>
      <c r="B67" s="10"/>
      <c r="C67" s="12"/>
      <c r="D67" s="12"/>
      <c r="E67" s="14"/>
      <c r="F67" s="16"/>
    </row>
    <row r="68" spans="1:6" ht="29" customHeight="1" x14ac:dyDescent="0.2">
      <c r="A68" s="9">
        <f t="shared" si="1"/>
        <v>0.98333333333333472</v>
      </c>
      <c r="B68" s="10"/>
      <c r="C68" s="12"/>
      <c r="D68" s="12"/>
      <c r="E68" s="14"/>
      <c r="F68" s="16"/>
    </row>
    <row r="69" spans="1:6" ht="29" customHeight="1" x14ac:dyDescent="0.2">
      <c r="A69" s="9">
        <f t="shared" si="1"/>
        <v>1.0000000000000013</v>
      </c>
      <c r="B69" s="10"/>
      <c r="C69" s="12"/>
      <c r="D69" s="12"/>
      <c r="E69" s="14"/>
      <c r="F69" s="16"/>
    </row>
    <row r="70" spans="1:6" ht="29" customHeight="1" x14ac:dyDescent="0.2">
      <c r="A70" s="9">
        <f t="shared" si="1"/>
        <v>1.0166666666666679</v>
      </c>
      <c r="B70" s="10"/>
      <c r="C70" s="12"/>
      <c r="D70" s="12"/>
      <c r="E70" s="14"/>
      <c r="F70" s="16"/>
    </row>
    <row r="71" spans="1:6" ht="29" customHeight="1" x14ac:dyDescent="0.2">
      <c r="A71" s="9">
        <f t="shared" si="1"/>
        <v>1.0333333333333345</v>
      </c>
      <c r="B71" s="10"/>
      <c r="C71" s="12"/>
      <c r="D71" s="12"/>
      <c r="E71" s="14"/>
      <c r="F71" s="16"/>
    </row>
    <row r="72" spans="1:6" ht="29" customHeight="1" x14ac:dyDescent="0.2">
      <c r="A72" s="9">
        <f t="shared" si="1"/>
        <v>1.0500000000000012</v>
      </c>
      <c r="B72" s="10"/>
      <c r="C72" s="12"/>
      <c r="D72" s="12"/>
      <c r="E72" s="14"/>
      <c r="F72" s="16"/>
    </row>
    <row r="73" spans="1:6" ht="29" customHeight="1" x14ac:dyDescent="0.2">
      <c r="A73" s="9">
        <f t="shared" si="1"/>
        <v>1.0666666666666678</v>
      </c>
      <c r="B73" s="10"/>
      <c r="C73" s="12"/>
      <c r="D73" s="12"/>
      <c r="E73" s="14"/>
      <c r="F73" s="16"/>
    </row>
    <row r="74" spans="1:6" ht="29" customHeight="1" x14ac:dyDescent="0.2">
      <c r="A74" s="9">
        <f t="shared" si="1"/>
        <v>1.0833333333333344</v>
      </c>
      <c r="B74" s="10"/>
      <c r="C74" s="12"/>
      <c r="D74" s="12"/>
      <c r="E74" s="14"/>
      <c r="F74" s="16"/>
    </row>
    <row r="75" spans="1:6" ht="29" customHeight="1" x14ac:dyDescent="0.2">
      <c r="A75" s="9">
        <f t="shared" ref="A75:A138" si="6">A74+(1/60)</f>
        <v>1.100000000000001</v>
      </c>
      <c r="B75" s="10"/>
      <c r="C75" s="12"/>
      <c r="D75" s="12"/>
      <c r="E75" s="14"/>
      <c r="F75" s="16"/>
    </row>
    <row r="76" spans="1:6" ht="29" customHeight="1" x14ac:dyDescent="0.2">
      <c r="A76" s="9">
        <f t="shared" si="6"/>
        <v>1.1166666666666676</v>
      </c>
      <c r="B76" s="10"/>
      <c r="C76" s="12"/>
      <c r="D76" s="12"/>
      <c r="E76" s="14"/>
      <c r="F76" s="16"/>
    </row>
    <row r="77" spans="1:6" ht="29" customHeight="1" x14ac:dyDescent="0.2">
      <c r="A77" s="9">
        <f t="shared" si="6"/>
        <v>1.1333333333333342</v>
      </c>
      <c r="B77" s="10"/>
      <c r="C77" s="12"/>
      <c r="D77" s="12"/>
      <c r="E77" s="14"/>
      <c r="F77" s="16"/>
    </row>
    <row r="78" spans="1:6" ht="29" customHeight="1" x14ac:dyDescent="0.2">
      <c r="A78" s="9">
        <f t="shared" si="6"/>
        <v>1.1500000000000008</v>
      </c>
      <c r="B78" s="10"/>
      <c r="C78" s="12"/>
      <c r="D78" s="12"/>
      <c r="E78" s="14"/>
      <c r="F78" s="16"/>
    </row>
    <row r="79" spans="1:6" ht="29" customHeight="1" x14ac:dyDescent="0.2">
      <c r="A79" s="9">
        <f t="shared" si="6"/>
        <v>1.1666666666666674</v>
      </c>
      <c r="B79" s="10"/>
      <c r="C79" s="12"/>
      <c r="D79" s="12"/>
      <c r="E79" s="14"/>
      <c r="F79" s="16"/>
    </row>
    <row r="80" spans="1:6" ht="29" customHeight="1" x14ac:dyDescent="0.2">
      <c r="A80" s="9">
        <f t="shared" si="6"/>
        <v>1.183333333333334</v>
      </c>
      <c r="B80" s="10"/>
      <c r="C80" s="12"/>
      <c r="D80" s="12"/>
      <c r="E80" s="14"/>
      <c r="F80" s="16"/>
    </row>
    <row r="81" spans="1:6" ht="29" customHeight="1" x14ac:dyDescent="0.2">
      <c r="A81" s="9">
        <f t="shared" si="6"/>
        <v>1.2000000000000006</v>
      </c>
      <c r="B81" s="10"/>
      <c r="C81" s="12"/>
      <c r="D81" s="12"/>
      <c r="E81" s="14"/>
      <c r="F81" s="16"/>
    </row>
    <row r="82" spans="1:6" ht="29" customHeight="1" x14ac:dyDescent="0.2">
      <c r="A82" s="9">
        <f t="shared" si="6"/>
        <v>1.2166666666666672</v>
      </c>
      <c r="B82" s="10"/>
      <c r="C82" s="12"/>
      <c r="D82" s="12"/>
      <c r="E82" s="14"/>
      <c r="F82" s="16"/>
    </row>
    <row r="83" spans="1:6" ht="29" customHeight="1" x14ac:dyDescent="0.2">
      <c r="A83" s="9">
        <f t="shared" si="6"/>
        <v>1.2333333333333338</v>
      </c>
      <c r="B83" s="10"/>
      <c r="C83" s="12"/>
      <c r="D83" s="12"/>
      <c r="E83" s="14"/>
      <c r="F83" s="16"/>
    </row>
    <row r="84" spans="1:6" ht="29" customHeight="1" x14ac:dyDescent="0.2">
      <c r="A84" s="9">
        <f t="shared" si="6"/>
        <v>1.2500000000000004</v>
      </c>
      <c r="B84" s="10"/>
      <c r="C84" s="12"/>
      <c r="D84" s="12"/>
      <c r="E84" s="14"/>
      <c r="F84" s="16"/>
    </row>
    <row r="85" spans="1:6" ht="29" customHeight="1" x14ac:dyDescent="0.2">
      <c r="A85" s="9">
        <f t="shared" si="6"/>
        <v>1.2666666666666671</v>
      </c>
      <c r="B85" s="10"/>
      <c r="C85" s="12"/>
      <c r="D85" s="12"/>
      <c r="E85" s="14"/>
      <c r="F85" s="16"/>
    </row>
    <row r="86" spans="1:6" ht="29" customHeight="1" x14ac:dyDescent="0.2">
      <c r="A86" s="9">
        <f t="shared" si="6"/>
        <v>1.2833333333333337</v>
      </c>
      <c r="B86" s="10"/>
      <c r="C86" s="12"/>
      <c r="D86" s="12"/>
      <c r="E86" s="14"/>
      <c r="F86" s="16"/>
    </row>
    <row r="87" spans="1:6" ht="29" customHeight="1" x14ac:dyDescent="0.2">
      <c r="A87" s="9">
        <f t="shared" si="6"/>
        <v>1.3000000000000003</v>
      </c>
      <c r="B87" s="10"/>
      <c r="C87" s="12"/>
      <c r="D87" s="12"/>
      <c r="E87" s="14"/>
      <c r="F87" s="16"/>
    </row>
    <row r="88" spans="1:6" ht="29" customHeight="1" x14ac:dyDescent="0.2">
      <c r="A88" s="9">
        <f t="shared" si="6"/>
        <v>1.3166666666666669</v>
      </c>
      <c r="B88" s="10"/>
      <c r="C88" s="12"/>
      <c r="D88" s="12"/>
      <c r="E88" s="14"/>
      <c r="F88" s="16"/>
    </row>
    <row r="89" spans="1:6" ht="29" customHeight="1" x14ac:dyDescent="0.2">
      <c r="A89" s="9">
        <f t="shared" si="6"/>
        <v>1.3333333333333335</v>
      </c>
      <c r="B89" s="10"/>
      <c r="C89" s="12"/>
      <c r="D89" s="12"/>
      <c r="E89" s="14"/>
      <c r="F89" s="16"/>
    </row>
    <row r="90" spans="1:6" ht="29" customHeight="1" x14ac:dyDescent="0.2">
      <c r="A90" s="9">
        <f t="shared" si="6"/>
        <v>1.35</v>
      </c>
      <c r="B90" s="10"/>
      <c r="C90" s="12"/>
      <c r="D90" s="12"/>
      <c r="E90" s="14"/>
      <c r="F90" s="16"/>
    </row>
    <row r="91" spans="1:6" ht="29" customHeight="1" x14ac:dyDescent="0.2">
      <c r="A91" s="9">
        <f t="shared" si="6"/>
        <v>1.3666666666666667</v>
      </c>
      <c r="B91" s="10"/>
      <c r="C91" s="12"/>
      <c r="D91" s="12"/>
      <c r="E91" s="14"/>
      <c r="F91" s="16"/>
    </row>
    <row r="92" spans="1:6" ht="29" customHeight="1" x14ac:dyDescent="0.2">
      <c r="A92" s="9">
        <f t="shared" si="6"/>
        <v>1.3833333333333333</v>
      </c>
      <c r="B92" s="10"/>
      <c r="C92" s="12"/>
      <c r="D92" s="12"/>
      <c r="E92" s="14"/>
      <c r="F92" s="16"/>
    </row>
    <row r="93" spans="1:6" ht="29" customHeight="1" x14ac:dyDescent="0.2">
      <c r="A93" s="9">
        <f t="shared" si="6"/>
        <v>1.4</v>
      </c>
      <c r="B93" s="10"/>
      <c r="C93" s="12"/>
      <c r="D93" s="12"/>
      <c r="E93" s="14"/>
      <c r="F93" s="16"/>
    </row>
    <row r="94" spans="1:6" ht="29" customHeight="1" x14ac:dyDescent="0.2">
      <c r="A94" s="9">
        <f t="shared" si="6"/>
        <v>1.4166666666666665</v>
      </c>
      <c r="B94" s="10"/>
      <c r="C94" s="12"/>
      <c r="D94" s="12"/>
      <c r="E94" s="14"/>
      <c r="F94" s="16"/>
    </row>
    <row r="95" spans="1:6" ht="29" customHeight="1" x14ac:dyDescent="0.2">
      <c r="A95" s="9">
        <f t="shared" si="6"/>
        <v>1.4333333333333331</v>
      </c>
      <c r="B95" s="10"/>
      <c r="C95" s="12"/>
      <c r="D95" s="12"/>
      <c r="E95" s="14"/>
      <c r="F95" s="16"/>
    </row>
    <row r="96" spans="1:6" ht="29" customHeight="1" x14ac:dyDescent="0.2">
      <c r="A96" s="9">
        <f t="shared" si="6"/>
        <v>1.4499999999999997</v>
      </c>
      <c r="B96" s="10"/>
      <c r="C96" s="12"/>
      <c r="D96" s="12"/>
      <c r="E96" s="14"/>
      <c r="F96" s="16"/>
    </row>
    <row r="97" spans="1:6" ht="29" customHeight="1" x14ac:dyDescent="0.2">
      <c r="A97" s="9">
        <f t="shared" si="6"/>
        <v>1.4666666666666663</v>
      </c>
      <c r="B97" s="10"/>
      <c r="C97" s="12"/>
      <c r="D97" s="12"/>
      <c r="E97" s="14"/>
      <c r="F97" s="16"/>
    </row>
    <row r="98" spans="1:6" ht="29" customHeight="1" x14ac:dyDescent="0.2">
      <c r="A98" s="9">
        <f t="shared" si="6"/>
        <v>1.4833333333333329</v>
      </c>
      <c r="B98" s="10"/>
      <c r="C98" s="12"/>
      <c r="D98" s="12"/>
      <c r="E98" s="14"/>
      <c r="F98" s="16"/>
    </row>
    <row r="99" spans="1:6" ht="29" customHeight="1" x14ac:dyDescent="0.2">
      <c r="A99" s="9">
        <f t="shared" si="6"/>
        <v>1.4999999999999996</v>
      </c>
      <c r="B99" s="10"/>
      <c r="C99" s="12"/>
      <c r="D99" s="12"/>
      <c r="E99" s="14"/>
      <c r="F99" s="16"/>
    </row>
    <row r="100" spans="1:6" ht="29" customHeight="1" x14ac:dyDescent="0.2">
      <c r="A100" s="9">
        <f t="shared" si="6"/>
        <v>1.5166666666666662</v>
      </c>
      <c r="B100" s="10"/>
      <c r="C100" s="12"/>
      <c r="D100" s="12"/>
      <c r="E100" s="14"/>
      <c r="F100" s="16"/>
    </row>
    <row r="101" spans="1:6" ht="29" customHeight="1" x14ac:dyDescent="0.2">
      <c r="A101" s="9">
        <f t="shared" si="6"/>
        <v>1.5333333333333328</v>
      </c>
      <c r="B101" s="10"/>
      <c r="C101" s="12"/>
      <c r="D101" s="12"/>
      <c r="E101" s="14"/>
      <c r="F101" s="16"/>
    </row>
    <row r="102" spans="1:6" ht="29" customHeight="1" x14ac:dyDescent="0.2">
      <c r="A102" s="9">
        <f t="shared" si="6"/>
        <v>1.5499999999999994</v>
      </c>
      <c r="B102" s="10"/>
      <c r="C102" s="12"/>
      <c r="D102" s="12"/>
      <c r="E102" s="14"/>
      <c r="F102" s="16"/>
    </row>
    <row r="103" spans="1:6" ht="29" customHeight="1" x14ac:dyDescent="0.2">
      <c r="A103" s="9">
        <f t="shared" si="6"/>
        <v>1.566666666666666</v>
      </c>
      <c r="B103" s="10"/>
      <c r="C103" s="12"/>
      <c r="D103" s="12"/>
      <c r="E103" s="14"/>
      <c r="F103" s="16"/>
    </row>
    <row r="104" spans="1:6" ht="29" customHeight="1" x14ac:dyDescent="0.2">
      <c r="A104" s="9">
        <f t="shared" si="6"/>
        <v>1.5833333333333326</v>
      </c>
      <c r="B104" s="10"/>
      <c r="C104" s="12"/>
      <c r="D104" s="12"/>
      <c r="E104" s="14"/>
      <c r="F104" s="16"/>
    </row>
    <row r="105" spans="1:6" ht="29" customHeight="1" x14ac:dyDescent="0.2">
      <c r="A105" s="9">
        <f t="shared" si="6"/>
        <v>1.5999999999999992</v>
      </c>
      <c r="B105" s="10"/>
      <c r="C105" s="12"/>
      <c r="D105" s="12"/>
      <c r="E105" s="14"/>
      <c r="F105" s="16"/>
    </row>
    <row r="106" spans="1:6" ht="29" customHeight="1" x14ac:dyDescent="0.2">
      <c r="A106" s="9">
        <f t="shared" si="6"/>
        <v>1.6166666666666658</v>
      </c>
      <c r="B106" s="10"/>
      <c r="C106" s="12"/>
      <c r="D106" s="12"/>
      <c r="E106" s="14"/>
      <c r="F106" s="16"/>
    </row>
    <row r="107" spans="1:6" ht="29" customHeight="1" x14ac:dyDescent="0.2">
      <c r="A107" s="9">
        <f t="shared" si="6"/>
        <v>1.6333333333333324</v>
      </c>
      <c r="B107" s="10"/>
      <c r="C107" s="12"/>
      <c r="D107" s="12"/>
      <c r="E107" s="14"/>
      <c r="F107" s="16"/>
    </row>
    <row r="108" spans="1:6" ht="29" customHeight="1" x14ac:dyDescent="0.2">
      <c r="A108" s="9">
        <f t="shared" si="6"/>
        <v>1.649999999999999</v>
      </c>
      <c r="B108" s="10"/>
      <c r="C108" s="12"/>
      <c r="D108" s="12"/>
      <c r="E108" s="14"/>
      <c r="F108" s="16"/>
    </row>
    <row r="109" spans="1:6" ht="29" customHeight="1" x14ac:dyDescent="0.2">
      <c r="A109" s="9">
        <f t="shared" si="6"/>
        <v>1.6666666666666656</v>
      </c>
      <c r="B109" s="10"/>
      <c r="C109" s="12"/>
      <c r="D109" s="12"/>
      <c r="E109" s="14"/>
      <c r="F109" s="16"/>
    </row>
    <row r="110" spans="1:6" ht="29" customHeight="1" x14ac:dyDescent="0.2">
      <c r="A110" s="9">
        <f t="shared" si="6"/>
        <v>1.6833333333333322</v>
      </c>
      <c r="B110" s="10"/>
      <c r="C110" s="12"/>
      <c r="D110" s="12"/>
      <c r="E110" s="14"/>
      <c r="F110" s="16"/>
    </row>
    <row r="111" spans="1:6" ht="29" customHeight="1" x14ac:dyDescent="0.2">
      <c r="A111" s="9">
        <f t="shared" si="6"/>
        <v>1.6999999999999988</v>
      </c>
      <c r="B111" s="10"/>
      <c r="C111" s="12"/>
      <c r="D111" s="12"/>
      <c r="E111" s="14"/>
      <c r="F111" s="16"/>
    </row>
    <row r="112" spans="1:6" ht="29" customHeight="1" x14ac:dyDescent="0.2">
      <c r="A112" s="9">
        <f t="shared" si="6"/>
        <v>1.7166666666666655</v>
      </c>
      <c r="B112" s="10"/>
      <c r="C112" s="12"/>
      <c r="D112" s="12"/>
      <c r="E112" s="14"/>
      <c r="F112" s="16"/>
    </row>
    <row r="113" spans="1:6" ht="29" customHeight="1" x14ac:dyDescent="0.2">
      <c r="A113" s="9">
        <f t="shared" si="6"/>
        <v>1.7333333333333321</v>
      </c>
      <c r="B113" s="10"/>
      <c r="C113" s="12"/>
      <c r="D113" s="12"/>
      <c r="E113" s="14"/>
      <c r="F113" s="16"/>
    </row>
    <row r="114" spans="1:6" ht="29" customHeight="1" x14ac:dyDescent="0.2">
      <c r="A114" s="9">
        <f t="shared" si="6"/>
        <v>1.7499999999999987</v>
      </c>
      <c r="B114" s="10"/>
      <c r="C114" s="12"/>
      <c r="D114" s="12"/>
      <c r="E114" s="14"/>
      <c r="F114" s="16"/>
    </row>
    <row r="115" spans="1:6" ht="29" customHeight="1" x14ac:dyDescent="0.2">
      <c r="A115" s="9">
        <f t="shared" si="6"/>
        <v>1.7666666666666653</v>
      </c>
      <c r="B115" s="10"/>
      <c r="C115" s="12"/>
      <c r="D115" s="12"/>
      <c r="E115" s="14"/>
      <c r="F115" s="16"/>
    </row>
    <row r="116" spans="1:6" ht="29" customHeight="1" x14ac:dyDescent="0.2">
      <c r="A116" s="9">
        <f t="shared" si="6"/>
        <v>1.7833333333333319</v>
      </c>
      <c r="B116" s="10"/>
      <c r="C116" s="12"/>
      <c r="D116" s="12"/>
      <c r="E116" s="14"/>
      <c r="F116" s="16"/>
    </row>
    <row r="117" spans="1:6" ht="29" customHeight="1" x14ac:dyDescent="0.2">
      <c r="A117" s="9">
        <f t="shared" si="6"/>
        <v>1.7999999999999985</v>
      </c>
      <c r="B117" s="10"/>
      <c r="C117" s="12"/>
      <c r="D117" s="12"/>
      <c r="E117" s="14"/>
      <c r="F117" s="16"/>
    </row>
    <row r="118" spans="1:6" ht="29" customHeight="1" x14ac:dyDescent="0.2">
      <c r="A118" s="9">
        <f t="shared" si="6"/>
        <v>1.8166666666666651</v>
      </c>
      <c r="B118" s="10"/>
      <c r="C118" s="12"/>
      <c r="D118" s="12"/>
      <c r="E118" s="14"/>
      <c r="F118" s="16"/>
    </row>
    <row r="119" spans="1:6" ht="29" customHeight="1" x14ac:dyDescent="0.2">
      <c r="A119" s="9">
        <f t="shared" si="6"/>
        <v>1.8333333333333317</v>
      </c>
      <c r="B119" s="10"/>
      <c r="C119" s="12"/>
      <c r="D119" s="12"/>
      <c r="E119" s="14"/>
      <c r="F119" s="16"/>
    </row>
    <row r="120" spans="1:6" ht="29" customHeight="1" x14ac:dyDescent="0.2">
      <c r="A120" s="9">
        <f t="shared" si="6"/>
        <v>1.8499999999999983</v>
      </c>
      <c r="B120" s="10"/>
      <c r="C120" s="12"/>
      <c r="D120" s="12"/>
      <c r="E120" s="14"/>
      <c r="F120" s="16"/>
    </row>
    <row r="121" spans="1:6" ht="29" customHeight="1" x14ac:dyDescent="0.2">
      <c r="A121" s="9">
        <f t="shared" si="6"/>
        <v>1.8666666666666649</v>
      </c>
      <c r="B121" s="10"/>
      <c r="C121" s="12"/>
      <c r="D121" s="12"/>
      <c r="E121" s="14"/>
      <c r="F121" s="16"/>
    </row>
    <row r="122" spans="1:6" ht="29" customHeight="1" x14ac:dyDescent="0.2">
      <c r="A122" s="9">
        <f t="shared" si="6"/>
        <v>1.8833333333333315</v>
      </c>
      <c r="B122" s="10"/>
      <c r="C122" s="12"/>
      <c r="D122" s="12"/>
      <c r="E122" s="14"/>
      <c r="F122" s="16"/>
    </row>
    <row r="123" spans="1:6" ht="29" customHeight="1" x14ac:dyDescent="0.2">
      <c r="A123" s="9">
        <f t="shared" si="6"/>
        <v>1.8999999999999981</v>
      </c>
      <c r="B123" s="10"/>
      <c r="C123" s="12"/>
      <c r="D123" s="12"/>
      <c r="E123" s="14"/>
      <c r="F123" s="16"/>
    </row>
    <row r="124" spans="1:6" ht="29" customHeight="1" x14ac:dyDescent="0.2">
      <c r="A124" s="9">
        <f t="shared" si="6"/>
        <v>1.9166666666666647</v>
      </c>
      <c r="B124" s="10"/>
      <c r="C124" s="12"/>
      <c r="D124" s="12"/>
      <c r="E124" s="14"/>
      <c r="F124" s="16"/>
    </row>
    <row r="125" spans="1:6" ht="29" customHeight="1" x14ac:dyDescent="0.2">
      <c r="A125" s="9">
        <f t="shared" si="6"/>
        <v>1.9333333333333313</v>
      </c>
      <c r="B125" s="10"/>
      <c r="C125" s="12"/>
      <c r="D125" s="12"/>
      <c r="E125" s="14"/>
      <c r="F125" s="16"/>
    </row>
    <row r="126" spans="1:6" ht="29" customHeight="1" x14ac:dyDescent="0.2">
      <c r="A126" s="9">
        <f t="shared" si="6"/>
        <v>1.949999999999998</v>
      </c>
      <c r="B126" s="10"/>
      <c r="C126" s="12"/>
      <c r="D126" s="12"/>
      <c r="E126" s="14"/>
      <c r="F126" s="16"/>
    </row>
    <row r="127" spans="1:6" ht="29" customHeight="1" x14ac:dyDescent="0.2">
      <c r="A127" s="9">
        <f t="shared" si="6"/>
        <v>1.9666666666666646</v>
      </c>
      <c r="B127" s="10"/>
      <c r="C127" s="12"/>
      <c r="D127" s="12"/>
      <c r="E127" s="14"/>
      <c r="F127" s="16"/>
    </row>
    <row r="128" spans="1:6" ht="29" customHeight="1" x14ac:dyDescent="0.2">
      <c r="A128" s="9">
        <f t="shared" si="6"/>
        <v>1.9833333333333312</v>
      </c>
      <c r="B128" s="10"/>
      <c r="C128" s="12"/>
      <c r="D128" s="12"/>
      <c r="E128" s="14"/>
      <c r="F128" s="16"/>
    </row>
    <row r="129" spans="1:6" ht="29" customHeight="1" x14ac:dyDescent="0.2">
      <c r="A129" s="9">
        <f t="shared" si="6"/>
        <v>1.9999999999999978</v>
      </c>
      <c r="B129" s="10"/>
      <c r="C129" s="12"/>
      <c r="D129" s="12"/>
      <c r="E129" s="14"/>
      <c r="F129" s="16"/>
    </row>
    <row r="130" spans="1:6" ht="29" customHeight="1" x14ac:dyDescent="0.2">
      <c r="A130" s="9">
        <f t="shared" si="6"/>
        <v>2.0166666666666644</v>
      </c>
      <c r="B130" s="10"/>
      <c r="C130" s="12"/>
      <c r="D130" s="12"/>
      <c r="E130" s="14"/>
      <c r="F130" s="16"/>
    </row>
    <row r="131" spans="1:6" ht="29" customHeight="1" x14ac:dyDescent="0.2">
      <c r="A131" s="9">
        <f t="shared" si="6"/>
        <v>2.033333333333331</v>
      </c>
      <c r="B131" s="10"/>
      <c r="C131" s="12"/>
      <c r="D131" s="12"/>
      <c r="E131" s="14"/>
      <c r="F131" s="16"/>
    </row>
    <row r="132" spans="1:6" ht="29" customHeight="1" x14ac:dyDescent="0.2">
      <c r="A132" s="9">
        <f t="shared" si="6"/>
        <v>2.0499999999999976</v>
      </c>
      <c r="B132" s="10"/>
      <c r="C132" s="12"/>
      <c r="D132" s="12"/>
      <c r="E132" s="14"/>
      <c r="F132" s="16"/>
    </row>
    <row r="133" spans="1:6" ht="29" customHeight="1" x14ac:dyDescent="0.2">
      <c r="A133" s="9">
        <f t="shared" si="6"/>
        <v>2.0666666666666642</v>
      </c>
      <c r="B133" s="10"/>
      <c r="C133" s="12"/>
      <c r="D133" s="12"/>
      <c r="E133" s="14"/>
      <c r="F133" s="16"/>
    </row>
    <row r="134" spans="1:6" ht="29" customHeight="1" x14ac:dyDescent="0.2">
      <c r="A134" s="9">
        <f t="shared" si="6"/>
        <v>2.0833333333333308</v>
      </c>
      <c r="B134" s="10"/>
      <c r="C134" s="12"/>
      <c r="D134" s="12"/>
      <c r="E134" s="14"/>
      <c r="F134" s="16"/>
    </row>
    <row r="135" spans="1:6" ht="29" customHeight="1" x14ac:dyDescent="0.2">
      <c r="A135" s="9">
        <f t="shared" si="6"/>
        <v>2.0999999999999974</v>
      </c>
      <c r="B135" s="10"/>
      <c r="C135" s="12"/>
      <c r="D135" s="12"/>
      <c r="E135" s="14"/>
      <c r="F135" s="16"/>
    </row>
    <row r="136" spans="1:6" ht="29" customHeight="1" x14ac:dyDescent="0.2">
      <c r="A136" s="9">
        <f t="shared" si="6"/>
        <v>2.116666666666664</v>
      </c>
      <c r="B136" s="10"/>
      <c r="C136" s="12"/>
      <c r="D136" s="12"/>
      <c r="E136" s="14"/>
      <c r="F136" s="16"/>
    </row>
    <row r="137" spans="1:6" ht="29" customHeight="1" x14ac:dyDescent="0.2">
      <c r="A137" s="9">
        <f t="shared" si="6"/>
        <v>2.1333333333333306</v>
      </c>
      <c r="B137" s="10"/>
      <c r="C137" s="12"/>
      <c r="D137" s="12"/>
      <c r="E137" s="14"/>
      <c r="F137" s="16"/>
    </row>
    <row r="138" spans="1:6" ht="29" customHeight="1" x14ac:dyDescent="0.2">
      <c r="A138" s="9">
        <f t="shared" si="6"/>
        <v>2.1499999999999972</v>
      </c>
      <c r="B138" s="10"/>
      <c r="C138" s="12"/>
      <c r="D138" s="12"/>
      <c r="E138" s="14"/>
      <c r="F138" s="16"/>
    </row>
    <row r="139" spans="1:6" ht="29" customHeight="1" x14ac:dyDescent="0.2">
      <c r="A139" s="9">
        <f t="shared" ref="A139:A144" si="7">A138+(1/60)</f>
        <v>2.1666666666666639</v>
      </c>
      <c r="B139" s="10"/>
      <c r="C139" s="12"/>
      <c r="D139" s="12"/>
      <c r="E139" s="14"/>
      <c r="F139" s="16"/>
    </row>
    <row r="140" spans="1:6" ht="29" customHeight="1" x14ac:dyDescent="0.2">
      <c r="A140" s="9">
        <f t="shared" si="7"/>
        <v>2.1833333333333305</v>
      </c>
      <c r="B140" s="10"/>
      <c r="C140" s="12"/>
      <c r="D140" s="12"/>
      <c r="E140" s="14"/>
      <c r="F140" s="16"/>
    </row>
    <row r="141" spans="1:6" ht="29" customHeight="1" x14ac:dyDescent="0.2">
      <c r="A141" s="9">
        <f t="shared" si="7"/>
        <v>2.1999999999999971</v>
      </c>
      <c r="B141" s="10"/>
      <c r="C141" s="12"/>
      <c r="D141" s="12"/>
      <c r="E141" s="14"/>
      <c r="F141" s="16"/>
    </row>
    <row r="142" spans="1:6" ht="29" customHeight="1" x14ac:dyDescent="0.2">
      <c r="A142" s="9">
        <f t="shared" si="7"/>
        <v>2.2166666666666637</v>
      </c>
      <c r="B142" s="10"/>
      <c r="C142" s="12"/>
      <c r="D142" s="12"/>
      <c r="E142" s="14"/>
      <c r="F142" s="16"/>
    </row>
    <row r="143" spans="1:6" ht="29" customHeight="1" x14ac:dyDescent="0.2">
      <c r="A143" s="9">
        <f t="shared" si="7"/>
        <v>2.2333333333333303</v>
      </c>
      <c r="B143" s="10"/>
      <c r="C143" s="12"/>
      <c r="D143" s="11"/>
      <c r="E143" s="14"/>
      <c r="F143" s="16"/>
    </row>
    <row r="144" spans="1:6" ht="29" customHeight="1" x14ac:dyDescent="0.2">
      <c r="A144" s="9">
        <f t="shared" si="7"/>
        <v>2.2499999999999969</v>
      </c>
      <c r="B144" s="10"/>
      <c r="C144" s="12"/>
      <c r="D144" s="11"/>
      <c r="E144" s="10"/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Butterworth Filter</vt:lpstr>
    </vt:vector>
  </TitlesOfParts>
  <Company>Norwegian School of Sport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Smith</dc:creator>
  <cp:lastModifiedBy>Microsoft Office User</cp:lastModifiedBy>
  <dcterms:created xsi:type="dcterms:W3CDTF">2011-01-28T19:16:13Z</dcterms:created>
  <dcterms:modified xsi:type="dcterms:W3CDTF">2020-03-03T21:24:31Z</dcterms:modified>
</cp:coreProperties>
</file>